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210_IR室\2024年度\B-1_News Releases\241023_2Q決算\Web掲載用\10年データ\"/>
    </mc:Choice>
  </mc:AlternateContent>
  <bookViews>
    <workbookView xWindow="-20" yWindow="3960" windowWidth="20550" windowHeight="4010" firstSheet="3" activeTab="3"/>
  </bookViews>
  <sheets>
    <sheet name="遡及・組替年表" sheetId="2" state="hidden" r:id="rId1"/>
    <sheet name="売上高＆純利益チェック" sheetId="10" state="hidden" r:id="rId2"/>
    <sheet name="別紙まとめ" sheetId="12" state="hidden" r:id="rId3"/>
    <sheet name="過去１０年間の業績推移" sheetId="3" r:id="rId4"/>
    <sheet name="IR資料（再検資料）" sheetId="11" state="hidden" r:id="rId5"/>
    <sheet name="IR資料 (旧データ)" sheetId="4" state="hidden" r:id="rId6"/>
    <sheet name="IR資料 (確認用)" sheetId="5" state="hidden" r:id="rId7"/>
  </sheets>
  <definedNames>
    <definedName name="_xlnm.Print_Area" localSheetId="6">'IR資料 (確認用)'!$A$1:$K$50</definedName>
    <definedName name="_xlnm.Print_Area" localSheetId="5">'IR資料 (旧データ)'!$A$1:$K$50</definedName>
    <definedName name="_xlnm.Print_Area" localSheetId="4">'IR資料（再検資料）'!$A$1:$L$50</definedName>
    <definedName name="_xlnm.Print_Area" localSheetId="3">過去１０年間の業績推移!$A$1:$K$44</definedName>
  </definedNames>
  <calcPr calcId="162913"/>
</workbook>
</file>

<file path=xl/calcChain.xml><?xml version="1.0" encoding="utf-8"?>
<calcChain xmlns="http://schemas.openxmlformats.org/spreadsheetml/2006/main">
  <c r="I9" i="3" l="1"/>
  <c r="J37" i="10" l="1"/>
  <c r="J38" i="10" s="1"/>
  <c r="I37" i="10"/>
  <c r="I38" i="10" s="1"/>
  <c r="H37" i="10"/>
  <c r="H38" i="10" s="1"/>
  <c r="G37" i="10"/>
  <c r="G38" i="10" s="1"/>
  <c r="O37" i="10"/>
  <c r="O38" i="10" s="1"/>
  <c r="N37" i="10"/>
  <c r="N38" i="10" s="1"/>
  <c r="M37" i="10"/>
  <c r="M38" i="10" s="1"/>
  <c r="L37" i="10"/>
  <c r="L38" i="10" s="1"/>
  <c r="K37" i="10"/>
  <c r="K38" i="10" s="1"/>
  <c r="P37" i="10"/>
  <c r="P38" i="10" s="1"/>
  <c r="J77" i="12" l="1"/>
  <c r="I77" i="12"/>
  <c r="H77" i="12"/>
  <c r="G77" i="12"/>
  <c r="F77" i="12"/>
  <c r="E77" i="12"/>
  <c r="K77" i="12"/>
  <c r="L77" i="12"/>
  <c r="J59" i="12"/>
  <c r="I59" i="12"/>
  <c r="H59" i="12"/>
  <c r="G59" i="12"/>
  <c r="F59" i="12"/>
  <c r="E59" i="12"/>
  <c r="D59" i="12"/>
  <c r="C59" i="12"/>
  <c r="J58" i="12"/>
  <c r="I58" i="12"/>
  <c r="H58" i="12"/>
  <c r="G58" i="12"/>
  <c r="F58" i="12"/>
  <c r="E58" i="12"/>
  <c r="D58" i="12"/>
  <c r="C58" i="12"/>
  <c r="J57" i="12"/>
  <c r="I57" i="12"/>
  <c r="H57" i="12"/>
  <c r="G57" i="12"/>
  <c r="F57" i="12"/>
  <c r="E57" i="12"/>
  <c r="D57" i="12"/>
  <c r="C57" i="12"/>
  <c r="K59" i="12"/>
  <c r="K58" i="12"/>
  <c r="K57" i="12"/>
  <c r="L59" i="12"/>
  <c r="L58" i="12"/>
  <c r="L57" i="12"/>
  <c r="C43" i="12"/>
  <c r="C42" i="12"/>
  <c r="D43" i="12"/>
  <c r="D42" i="12"/>
  <c r="E43" i="12"/>
  <c r="E42" i="12"/>
  <c r="F43" i="12"/>
  <c r="F42" i="12"/>
  <c r="G43" i="12"/>
  <c r="G42" i="12"/>
  <c r="L43" i="12"/>
  <c r="K43" i="12"/>
  <c r="J43" i="12"/>
  <c r="I43" i="12"/>
  <c r="L42" i="12"/>
  <c r="K42" i="12"/>
  <c r="J42" i="12"/>
  <c r="I42" i="12"/>
  <c r="H43" i="12"/>
  <c r="H42" i="12"/>
  <c r="L41" i="12"/>
  <c r="K41" i="12"/>
  <c r="J41" i="12"/>
  <c r="I41" i="12"/>
  <c r="H41" i="12"/>
  <c r="G41" i="12"/>
  <c r="G44" i="12" s="1"/>
  <c r="F41" i="12"/>
  <c r="E41" i="12"/>
  <c r="D41" i="12"/>
  <c r="C41" i="12"/>
  <c r="C44" i="12" s="1"/>
  <c r="I25" i="12"/>
  <c r="H25" i="12"/>
  <c r="G25" i="12"/>
  <c r="F25" i="12"/>
  <c r="E25" i="12"/>
  <c r="D25" i="12"/>
  <c r="C25" i="12"/>
  <c r="I24" i="12"/>
  <c r="H24" i="12"/>
  <c r="G24" i="12"/>
  <c r="F24" i="12"/>
  <c r="E24" i="12"/>
  <c r="C24" i="12"/>
  <c r="J25" i="12"/>
  <c r="J24" i="12"/>
  <c r="L25" i="12"/>
  <c r="L24" i="12"/>
  <c r="G14" i="12"/>
  <c r="D18" i="12"/>
  <c r="D24" i="12" s="1"/>
  <c r="K44" i="12" l="1"/>
  <c r="I44" i="12"/>
  <c r="F44" i="12"/>
  <c r="D44" i="12"/>
  <c r="H44" i="12"/>
  <c r="L44" i="12"/>
  <c r="J44" i="12"/>
  <c r="E44" i="12"/>
  <c r="K14" i="12"/>
  <c r="L26" i="12"/>
  <c r="K26" i="12"/>
  <c r="J26" i="12"/>
  <c r="I26" i="12"/>
  <c r="H26" i="12"/>
  <c r="G26" i="12"/>
  <c r="F26" i="12"/>
  <c r="E26" i="12"/>
  <c r="D26" i="12"/>
  <c r="C26" i="12"/>
  <c r="L20" i="12"/>
  <c r="K20" i="12"/>
  <c r="J20" i="12"/>
  <c r="I20" i="12"/>
  <c r="H20" i="12"/>
  <c r="G20" i="12"/>
  <c r="F20" i="12"/>
  <c r="E20" i="12"/>
  <c r="D20" i="12"/>
  <c r="C20" i="12"/>
  <c r="P19" i="10"/>
  <c r="P20" i="10" s="1"/>
  <c r="C28" i="12" l="1"/>
  <c r="C30" i="12" s="1"/>
  <c r="G28" i="12"/>
  <c r="G30" i="12" s="1"/>
  <c r="K28" i="12"/>
  <c r="K30" i="12" s="1"/>
  <c r="D28" i="12"/>
  <c r="D30" i="12" s="1"/>
  <c r="H28" i="12"/>
  <c r="H30" i="12" s="1"/>
  <c r="L28" i="12"/>
  <c r="L30" i="12" s="1"/>
  <c r="E28" i="12"/>
  <c r="E30" i="12" s="1"/>
  <c r="F28" i="12"/>
  <c r="F30" i="12" s="1"/>
  <c r="I28" i="12"/>
  <c r="I30" i="12" s="1"/>
  <c r="J28" i="12"/>
  <c r="J30" i="12" s="1"/>
  <c r="O19" i="10" l="1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K43" i="5" l="1"/>
  <c r="D43" i="5"/>
  <c r="K34" i="5"/>
  <c r="J34" i="5"/>
  <c r="J12" i="5"/>
  <c r="F12" i="5"/>
  <c r="C12" i="5"/>
  <c r="E11" i="5"/>
  <c r="H12" i="5"/>
  <c r="D12" i="5"/>
  <c r="F11" i="5"/>
  <c r="B11" i="5"/>
  <c r="K50" i="5"/>
  <c r="G50" i="5"/>
  <c r="K49" i="5"/>
  <c r="J49" i="5"/>
  <c r="I49" i="5"/>
  <c r="H49" i="5"/>
  <c r="G49" i="5"/>
  <c r="F49" i="5"/>
  <c r="E49" i="5"/>
  <c r="D49" i="5"/>
  <c r="C49" i="5"/>
  <c r="B49" i="5"/>
  <c r="K48" i="5"/>
  <c r="J48" i="5"/>
  <c r="I48" i="5"/>
  <c r="H48" i="5"/>
  <c r="G48" i="5"/>
  <c r="F48" i="5"/>
  <c r="E48" i="5"/>
  <c r="D48" i="5"/>
  <c r="C48" i="5"/>
  <c r="B48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5" i="5"/>
  <c r="J35" i="5"/>
  <c r="I35" i="5"/>
  <c r="H35" i="5"/>
  <c r="G35" i="5"/>
  <c r="F35" i="5"/>
  <c r="E35" i="5"/>
  <c r="D35" i="5"/>
  <c r="C35" i="5"/>
  <c r="B35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C18" i="5"/>
  <c r="D18" i="5"/>
  <c r="E18" i="5"/>
  <c r="F18" i="5"/>
  <c r="G18" i="5"/>
  <c r="H18" i="5"/>
  <c r="I18" i="5"/>
  <c r="J18" i="5"/>
  <c r="K18" i="5"/>
  <c r="B18" i="5"/>
  <c r="B7" i="5"/>
  <c r="C7" i="5"/>
  <c r="D7" i="5"/>
  <c r="E7" i="5"/>
  <c r="F7" i="5"/>
  <c r="G7" i="5"/>
  <c r="H7" i="5"/>
  <c r="I7" i="5"/>
  <c r="J7" i="5"/>
  <c r="K7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C11" i="5"/>
  <c r="D11" i="5"/>
  <c r="G11" i="5"/>
  <c r="H11" i="5"/>
  <c r="I11" i="5"/>
  <c r="J11" i="5"/>
  <c r="K11" i="5"/>
  <c r="B12" i="5"/>
  <c r="E12" i="5"/>
  <c r="G12" i="5"/>
  <c r="I12" i="5"/>
  <c r="K12" i="5"/>
  <c r="C6" i="5"/>
  <c r="D6" i="5"/>
  <c r="E6" i="5"/>
  <c r="F6" i="5"/>
  <c r="G6" i="5"/>
  <c r="H6" i="5"/>
  <c r="I6" i="5"/>
  <c r="J6" i="5"/>
  <c r="K6" i="5"/>
  <c r="B6" i="5"/>
  <c r="J50" i="4"/>
  <c r="J50" i="5" s="1"/>
  <c r="I50" i="4"/>
  <c r="I50" i="5" s="1"/>
  <c r="H50" i="4"/>
  <c r="H50" i="5" s="1"/>
  <c r="G50" i="4"/>
  <c r="F50" i="4"/>
  <c r="F50" i="5" s="1"/>
  <c r="E50" i="4"/>
  <c r="E50" i="5" s="1"/>
  <c r="D50" i="4"/>
  <c r="D50" i="5" s="1"/>
  <c r="C50" i="4"/>
  <c r="C50" i="5" s="1"/>
  <c r="B50" i="4"/>
  <c r="B50" i="5" s="1"/>
  <c r="J43" i="4"/>
  <c r="I43" i="4"/>
  <c r="H43" i="4"/>
  <c r="H43" i="5" s="1"/>
  <c r="G43" i="4"/>
  <c r="F43" i="4"/>
  <c r="E43" i="4"/>
  <c r="D43" i="4"/>
  <c r="C43" i="4"/>
  <c r="C43" i="5" s="1"/>
  <c r="E8" i="4"/>
  <c r="E8" i="5" s="1"/>
  <c r="D8" i="4"/>
  <c r="D8" i="5" s="1"/>
  <c r="C8" i="4"/>
  <c r="C8" i="5" s="1"/>
  <c r="B8" i="4"/>
  <c r="B8" i="5" s="1"/>
  <c r="F43" i="5" l="1"/>
  <c r="J43" i="5"/>
  <c r="G43" i="5"/>
  <c r="B43" i="5"/>
  <c r="E43" i="5"/>
  <c r="I43" i="5"/>
</calcChain>
</file>

<file path=xl/comments1.xml><?xml version="1.0" encoding="utf-8"?>
<comments xmlns="http://schemas.openxmlformats.org/spreadsheetml/2006/main">
  <authors>
    <author>nakayama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nakayama:</t>
        </r>
        <r>
          <rPr>
            <sz val="9"/>
            <color indexed="81"/>
            <rFont val="ＭＳ Ｐゴシック"/>
            <family val="3"/>
            <charset val="128"/>
          </rPr>
          <t xml:space="preserve">
前提：精密小型モータ、中型モータ、機器装置及び電源</t>
        </r>
      </text>
    </comment>
  </commentList>
</comments>
</file>

<file path=xl/comments2.xml><?xml version="1.0" encoding="utf-8"?>
<comments xmlns="http://schemas.openxmlformats.org/spreadsheetml/2006/main">
  <authors>
    <author>I.Takahashi / Nidec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四捨五入では32,868だが元のIR資料に合わせて32,867とする</t>
        </r>
      </text>
    </commen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2007.3短信 △79,002
2008.3短信（前期） △78,935
遡及修正理由不明
新規連子取得支出が更新</t>
        </r>
      </text>
    </comment>
  </commentList>
</comments>
</file>

<file path=xl/sharedStrings.xml><?xml version="1.0" encoding="utf-8"?>
<sst xmlns="http://schemas.openxmlformats.org/spreadsheetml/2006/main" count="812" uniqueCount="246">
  <si>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</si>
  <si>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</si>
  <si>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第41期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</si>
  <si>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</si>
  <si>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第31期</t>
    <rPh sb="0" eb="1">
      <t>ダイ</t>
    </rPh>
    <rPh sb="3" eb="4">
      <t>キ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</si>
  <si>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</si>
  <si>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</si>
  <si>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</si>
  <si>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</si>
  <si>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</si>
  <si>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</si>
  <si>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</si>
  <si>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</si>
  <si>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非継続事業</t>
    <rPh sb="0" eb="1">
      <t>ヒ</t>
    </rPh>
    <rPh sb="1" eb="3">
      <t>ケイゾク</t>
    </rPh>
    <rPh sb="3" eb="5">
      <t>ジギョウ</t>
    </rPh>
    <phoneticPr fontId="2"/>
  </si>
  <si>
    <t>事業区分組替</t>
    <rPh sb="0" eb="2">
      <t>ジギョウ</t>
    </rPh>
    <rPh sb="2" eb="4">
      <t>クブン</t>
    </rPh>
    <rPh sb="4" eb="6">
      <t>クミカ</t>
    </rPh>
    <phoneticPr fontId="2"/>
  </si>
  <si>
    <t>株式分割</t>
    <rPh sb="0" eb="2">
      <t>カブシキ</t>
    </rPh>
    <rPh sb="2" eb="4">
      <t>ブンカツ</t>
    </rPh>
    <phoneticPr fontId="2"/>
  </si>
  <si>
    <t>PPA完了</t>
    <rPh sb="3" eb="5">
      <t>カンリョウ</t>
    </rPh>
    <phoneticPr fontId="2"/>
  </si>
  <si>
    <t>開示書類チェック
（有報・非継続事業注記）</t>
    <rPh sb="0" eb="2">
      <t>カイジ</t>
    </rPh>
    <rPh sb="2" eb="4">
      <t>ショルイ</t>
    </rPh>
    <rPh sb="10" eb="11">
      <t>アリ</t>
    </rPh>
    <rPh sb="11" eb="12">
      <t>ホウ</t>
    </rPh>
    <rPh sb="13" eb="14">
      <t>ヒ</t>
    </rPh>
    <rPh sb="14" eb="16">
      <t>ケイゾク</t>
    </rPh>
    <rPh sb="16" eb="18">
      <t>ジギョウ</t>
    </rPh>
    <rPh sb="18" eb="20">
      <t>チュウキ</t>
    </rPh>
    <phoneticPr fontId="2"/>
  </si>
  <si>
    <t>前連結会計年度に
NSNKのLAC及びPGN事業、
NCPLのCLU事業を廃止</t>
    <rPh sb="0" eb="1">
      <t>ゼン</t>
    </rPh>
    <rPh sb="1" eb="3">
      <t>レンケツ</t>
    </rPh>
    <rPh sb="3" eb="5">
      <t>カイケイ</t>
    </rPh>
    <rPh sb="5" eb="7">
      <t>ネンド</t>
    </rPh>
    <rPh sb="17" eb="18">
      <t>オヨ</t>
    </rPh>
    <rPh sb="22" eb="24">
      <t>ジギョウ</t>
    </rPh>
    <rPh sb="34" eb="36">
      <t>ジギョウ</t>
    </rPh>
    <rPh sb="37" eb="39">
      <t>ハイシ</t>
    </rPh>
    <phoneticPr fontId="2"/>
  </si>
  <si>
    <r>
      <rPr>
        <sz val="11"/>
        <color rgb="FF002060"/>
        <rFont val="ＭＳ Ｐゴシック"/>
        <family val="3"/>
        <charset val="128"/>
      </rPr>
      <t>前連結会計年度に
NCPLのSLU事業を廃止</t>
    </r>
    <r>
      <rPr>
        <sz val="11"/>
        <rFont val="ＭＳ Ｐゴシック"/>
        <family val="3"/>
        <charset val="128"/>
      </rPr>
      <t xml:space="preserve">
当連結会計年度に
NSNKのLAC及びPGN事業、
NCPLのCLU事業を廃止</t>
    </r>
    <rPh sb="0" eb="1">
      <t>ゼン</t>
    </rPh>
    <rPh sb="1" eb="3">
      <t>レンケツ</t>
    </rPh>
    <rPh sb="3" eb="5">
      <t>カイケイ</t>
    </rPh>
    <rPh sb="5" eb="7">
      <t>ネンド</t>
    </rPh>
    <rPh sb="17" eb="19">
      <t>ジギョウ</t>
    </rPh>
    <rPh sb="20" eb="22">
      <t>ハイシ</t>
    </rPh>
    <rPh sb="23" eb="24">
      <t>トウ</t>
    </rPh>
    <rPh sb="24" eb="26">
      <t>レンケツ</t>
    </rPh>
    <rPh sb="26" eb="28">
      <t>カイケイ</t>
    </rPh>
    <rPh sb="28" eb="30">
      <t>ネンド</t>
    </rPh>
    <rPh sb="40" eb="41">
      <t>オヨ</t>
    </rPh>
    <rPh sb="45" eb="47">
      <t>ジギョウ</t>
    </rPh>
    <rPh sb="57" eb="59">
      <t>ジギョウ</t>
    </rPh>
    <rPh sb="60" eb="62">
      <t>ハイシ</t>
    </rPh>
    <phoneticPr fontId="2"/>
  </si>
  <si>
    <t>平成26年４月１日付で普通株式１株につき２株の株式分割</t>
  </si>
  <si>
    <t>SCD、NCKUのPPAがQ2に完了</t>
    <rPh sb="16" eb="18">
      <t>カンリョウ</t>
    </rPh>
    <phoneticPr fontId="2"/>
  </si>
  <si>
    <t>開示書類チェック
（短信・遡及で検索）</t>
    <rPh sb="0" eb="2">
      <t>カイジ</t>
    </rPh>
    <rPh sb="2" eb="4">
      <t>ショルイ</t>
    </rPh>
    <rPh sb="10" eb="12">
      <t>タンシン</t>
    </rPh>
    <rPh sb="13" eb="15">
      <t>ソキュウ</t>
    </rPh>
    <rPh sb="16" eb="18">
      <t>ケンサク</t>
    </rPh>
    <phoneticPr fontId="2"/>
  </si>
  <si>
    <t>開示書類チェック
（短信・分割で検索）</t>
    <rPh sb="0" eb="2">
      <t>カイジ</t>
    </rPh>
    <rPh sb="2" eb="4">
      <t>ショルイ</t>
    </rPh>
    <rPh sb="10" eb="12">
      <t>タンシン</t>
    </rPh>
    <rPh sb="13" eb="15">
      <t>ブンカツ</t>
    </rPh>
    <rPh sb="16" eb="18">
      <t>ケンサク</t>
    </rPh>
    <phoneticPr fontId="2"/>
  </si>
  <si>
    <t>NASI、NAAC、NKNTがQ4に完了</t>
    <rPh sb="18" eb="20">
      <t>カンリョウ</t>
    </rPh>
    <phoneticPr fontId="2"/>
  </si>
  <si>
    <t>開示書類チェック
（短信・事業区分別注記）</t>
    <rPh sb="0" eb="2">
      <t>カイジ</t>
    </rPh>
    <rPh sb="2" eb="4">
      <t>ショルイ</t>
    </rPh>
    <rPh sb="10" eb="12">
      <t>タンシン</t>
    </rPh>
    <rPh sb="13" eb="15">
      <t>ジギョウ</t>
    </rPh>
    <rPh sb="15" eb="17">
      <t>クブン</t>
    </rPh>
    <rPh sb="17" eb="18">
      <t>ベツ</t>
    </rPh>
    <rPh sb="18" eb="20">
      <t>チュウキ</t>
    </rPh>
    <phoneticPr fontId="2"/>
  </si>
  <si>
    <t>H26.4.1 1:2分割</t>
    <rPh sb="11" eb="13">
      <t>ブンカツ</t>
    </rPh>
    <phoneticPr fontId="2"/>
  </si>
  <si>
    <t>決算期</t>
    <rPh sb="0" eb="2">
      <t>ケッサン</t>
    </rPh>
    <rPh sb="2" eb="3">
      <t>キ</t>
    </rPh>
    <phoneticPr fontId="2"/>
  </si>
  <si>
    <t>未調査</t>
    <rPh sb="0" eb="3">
      <t>ミチョウサ</t>
    </rPh>
    <phoneticPr fontId="2"/>
  </si>
  <si>
    <r>
      <t>株主資本比率</t>
    </r>
    <r>
      <rPr>
        <sz val="11"/>
        <rFont val="Arial"/>
        <family val="2"/>
      </rPr>
      <t xml:space="preserve">  </t>
    </r>
    <phoneticPr fontId="2"/>
  </si>
  <si>
    <r>
      <t>株主資本</t>
    </r>
    <r>
      <rPr>
        <sz val="11"/>
        <rFont val="Arial Narrow"/>
        <family val="2"/>
      </rPr>
      <t/>
    </r>
    <phoneticPr fontId="2"/>
  </si>
  <si>
    <r>
      <t>総資産</t>
    </r>
    <r>
      <rPr>
        <sz val="11"/>
        <rFont val="Arial Narrow"/>
        <family val="2"/>
      </rPr>
      <t/>
    </r>
    <phoneticPr fontId="2"/>
  </si>
  <si>
    <t>(年度)</t>
    <rPh sb="1" eb="3">
      <t>ネンド</t>
    </rPh>
    <phoneticPr fontId="2"/>
  </si>
  <si>
    <t>（単位：百万円）</t>
  </si>
  <si>
    <r>
      <t>5.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</si>
  <si>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t>フリーキャッシュフロー</t>
  </si>
  <si>
    <t>財務活動キャッシュフロー</t>
    <rPh sb="0" eb="2">
      <t>ザイム</t>
    </rPh>
    <rPh sb="2" eb="4">
      <t>カツドウ</t>
    </rPh>
    <phoneticPr fontId="2"/>
  </si>
  <si>
    <t>投資活動キャッシュフロー</t>
    <rPh sb="0" eb="2">
      <t>トウシ</t>
    </rPh>
    <rPh sb="2" eb="4">
      <t>カツドウ</t>
    </rPh>
    <phoneticPr fontId="2"/>
  </si>
  <si>
    <t>営業活動キャッシュフロー</t>
    <rPh sb="0" eb="2">
      <t>エイギョウ</t>
    </rPh>
    <rPh sb="2" eb="4">
      <t>カツドウ</t>
    </rPh>
    <phoneticPr fontId="2"/>
  </si>
  <si>
    <r>
      <t>4.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</si>
  <si>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t>研究開発費</t>
    <rPh sb="0" eb="2">
      <t>ケンキュウ</t>
    </rPh>
    <rPh sb="2" eb="5">
      <t>カイハツヒ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</si>
  <si>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</si>
  <si>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</si>
  <si>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r>
      <t>3.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</si>
  <si>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消去又は全社</t>
    </r>
    <r>
      <rPr>
        <sz val="8"/>
        <rFont val="ＭＳ Ｐゴシック"/>
        <family val="3"/>
        <charset val="128"/>
      </rPr>
      <t>（営業利益）</t>
    </r>
    <rPh sb="0" eb="2">
      <t>ショウキョ</t>
    </rPh>
    <rPh sb="2" eb="3">
      <t>マタ</t>
    </rPh>
    <rPh sb="4" eb="6">
      <t>ゼンシャ</t>
    </rPh>
    <rPh sb="7" eb="9">
      <t>エイギョウ</t>
    </rPh>
    <rPh sb="9" eb="11">
      <t>リエキ</t>
    </rPh>
    <phoneticPr fontId="2"/>
  </si>
  <si>
    <t>（上段：売上高、下段：営業利益）</t>
    <rPh sb="1" eb="3">
      <t>ジョウダン</t>
    </rPh>
    <rPh sb="4" eb="6">
      <t>ウリアゲ</t>
    </rPh>
    <rPh sb="6" eb="7">
      <t>ダカ</t>
    </rPh>
    <rPh sb="8" eb="10">
      <t>ゲダン</t>
    </rPh>
    <rPh sb="11" eb="13">
      <t>エイギョウ</t>
    </rPh>
    <rPh sb="13" eb="15">
      <t>リエキ</t>
    </rPh>
    <phoneticPr fontId="2"/>
  </si>
  <si>
    <t>その他</t>
    <rPh sb="2" eb="3">
      <t>タ</t>
    </rPh>
    <phoneticPr fontId="2"/>
  </si>
  <si>
    <t>電子･光学部品</t>
    <rPh sb="0" eb="2">
      <t>デンシ</t>
    </rPh>
    <rPh sb="3" eb="5">
      <t>コウガク</t>
    </rPh>
    <rPh sb="5" eb="7">
      <t>ブヒン</t>
    </rPh>
    <phoneticPr fontId="2"/>
  </si>
  <si>
    <t>機器装置</t>
    <rPh sb="0" eb="2">
      <t>キキ</t>
    </rPh>
    <rPh sb="2" eb="4">
      <t>ソウチ</t>
    </rPh>
    <phoneticPr fontId="2"/>
  </si>
  <si>
    <t>車載用及び家電・商業・産業用</t>
    <rPh sb="0" eb="3">
      <t>シャサイヨウ</t>
    </rPh>
    <rPh sb="3" eb="4">
      <t>オヨ</t>
    </rPh>
    <rPh sb="5" eb="7">
      <t>カデン</t>
    </rPh>
    <rPh sb="8" eb="10">
      <t>ショウギョウ</t>
    </rPh>
    <rPh sb="11" eb="13">
      <t>サンギョウ</t>
    </rPh>
    <rPh sb="13" eb="14">
      <t>ヨウ</t>
    </rPh>
    <phoneticPr fontId="2"/>
  </si>
  <si>
    <t>精密小型モータ</t>
    <rPh sb="0" eb="2">
      <t>セイミツ</t>
    </rPh>
    <rPh sb="2" eb="4">
      <t>コガタ</t>
    </rPh>
    <phoneticPr fontId="2"/>
  </si>
  <si>
    <r>
      <t>2.</t>
    </r>
    <r>
      <rPr>
        <sz val="11"/>
        <rFont val="ＭＳ Ｐゴシック"/>
        <family val="3"/>
        <charset val="128"/>
      </rPr>
      <t>　製品グループ別売上高・営業損益情報</t>
    </r>
    <r>
      <rPr>
        <sz val="9"/>
        <color indexed="10"/>
        <rFont val="ＭＳ Ｐゴシック"/>
        <family val="3"/>
        <charset val="128"/>
      </rPr>
      <t/>
    </r>
    <rPh sb="3" eb="5">
      <t>セイヒン</t>
    </rPh>
    <rPh sb="9" eb="10">
      <t>ベツ</t>
    </rPh>
    <rPh sb="10" eb="12">
      <t>ウリアゲ</t>
    </rPh>
    <rPh sb="12" eb="13">
      <t>ダカ</t>
    </rPh>
    <rPh sb="14" eb="16">
      <t>エイギョウ</t>
    </rPh>
    <rPh sb="16" eb="18">
      <t>ソンエキ</t>
    </rPh>
    <rPh sb="18" eb="20">
      <t>ジョウホウ</t>
    </rPh>
    <phoneticPr fontId="2"/>
  </si>
  <si>
    <t>1株当たり配当金（円）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</si>
  <si>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1株当たり純利益（円）</t>
    <rPh sb="9" eb="10">
      <t>エン</t>
    </rPh>
    <phoneticPr fontId="2"/>
  </si>
  <si>
    <t>当期純利益</t>
    <rPh sb="0" eb="2">
      <t>トウキ</t>
    </rPh>
    <rPh sb="2" eb="5">
      <t>ジュンリエキ</t>
    </rPh>
    <phoneticPr fontId="2"/>
  </si>
  <si>
    <t>税引前利益</t>
    <rPh sb="0" eb="2">
      <t>ゼイビキ</t>
    </rPh>
    <rPh sb="2" eb="3">
      <t>マエ</t>
    </rPh>
    <rPh sb="3" eb="5">
      <t>リエキ</t>
    </rPh>
    <phoneticPr fontId="2"/>
  </si>
  <si>
    <t>（営業利益率）</t>
    <rPh sb="1" eb="3">
      <t>エイギョウ</t>
    </rPh>
    <rPh sb="3" eb="5">
      <t>リエキ</t>
    </rPh>
    <rPh sb="5" eb="6">
      <t>リツ</t>
    </rPh>
    <phoneticPr fontId="2"/>
  </si>
  <si>
    <t>（単位：百万円）</t>
    <phoneticPr fontId="2"/>
  </si>
  <si>
    <r>
      <t>1.</t>
    </r>
    <r>
      <rPr>
        <sz val="11"/>
        <rFont val="ＭＳ Ｐゴシック"/>
        <family val="3"/>
        <charset val="128"/>
      </rPr>
      <t>　業績推移</t>
    </r>
    <r>
      <rPr>
        <sz val="9"/>
        <color indexed="10"/>
        <rFont val="ＭＳ Ｐゴシック"/>
        <family val="3"/>
        <charset val="128"/>
      </rPr>
      <t/>
    </r>
    <rPh sb="3" eb="5">
      <t>ギョウセキ</t>
    </rPh>
    <rPh sb="5" eb="7">
      <t>スイイ</t>
    </rPh>
    <phoneticPr fontId="2"/>
  </si>
  <si>
    <t>日本電産株式会社　過去10年間の業績推移（米国会計基準）</t>
    <phoneticPr fontId="2"/>
  </si>
  <si>
    <t>名称変更：機器装置及び電源→機器装置へ</t>
    <rPh sb="0" eb="4">
      <t>メイショウヘンコウ</t>
    </rPh>
    <rPh sb="5" eb="9">
      <t>キキソウチ</t>
    </rPh>
    <rPh sb="9" eb="10">
      <t>オヨ</t>
    </rPh>
    <rPh sb="11" eb="13">
      <t>デンゲン</t>
    </rPh>
    <rPh sb="14" eb="18">
      <t>キキソウチ</t>
    </rPh>
    <phoneticPr fontId="2"/>
  </si>
  <si>
    <t>H12.05.19　1:2分割</t>
    <rPh sb="13" eb="15">
      <t>ブンカツ</t>
    </rPh>
    <phoneticPr fontId="2"/>
  </si>
  <si>
    <t>電子・光学部品が追加</t>
    <rPh sb="0" eb="2">
      <t>デンシ</t>
    </rPh>
    <rPh sb="3" eb="5">
      <t>コウガク</t>
    </rPh>
    <rPh sb="5" eb="7">
      <t>ブヒン</t>
    </rPh>
    <rPh sb="8" eb="10">
      <t>ツイカ</t>
    </rPh>
    <phoneticPr fontId="2"/>
  </si>
  <si>
    <t>H17.11.18　1:2分割</t>
    <rPh sb="13" eb="15">
      <t>ブンカツ</t>
    </rPh>
    <phoneticPr fontId="2"/>
  </si>
  <si>
    <t>NSNKの光ピックアップユニット事業の廃止</t>
    <rPh sb="19" eb="21">
      <t>ハイシ</t>
    </rPh>
    <phoneticPr fontId="2"/>
  </si>
  <si>
    <t>NTSCの半導体製造装置事業の廃止</t>
    <rPh sb="15" eb="17">
      <t>ハイシ</t>
    </rPh>
    <phoneticPr fontId="2"/>
  </si>
  <si>
    <t>NCPLのSLU事業を廃止</t>
  </si>
  <si>
    <t>名称変更：一般モータ⇒車載及び家電・商業・産業用
「その他」の自動車部品を「車載及び家電・商業・産業用」へ
「電子・光学部品」のモータ応用製品を「精密小型モータ」へ
「精密小型モータ」製品グループの内訳を「ＨＤＤ用スピンドルモ
ータ」及び「その他小型モータ」の２区分に集約</t>
    <rPh sb="0" eb="2">
      <t>メイショウ</t>
    </rPh>
    <rPh sb="2" eb="4">
      <t>ヘンコウ</t>
    </rPh>
    <rPh sb="5" eb="7">
      <t>イッパン</t>
    </rPh>
    <rPh sb="11" eb="13">
      <t>シャサイ</t>
    </rPh>
    <rPh sb="13" eb="14">
      <t>オヨ</t>
    </rPh>
    <rPh sb="15" eb="17">
      <t>カデン</t>
    </rPh>
    <rPh sb="18" eb="20">
      <t>ショウギョウ</t>
    </rPh>
    <rPh sb="21" eb="24">
      <t>サンギョウヨウ</t>
    </rPh>
    <phoneticPr fontId="2"/>
  </si>
  <si>
    <t>「中型モータ」→「一般モータ」へ</t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</si>
  <si>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</si>
  <si>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</si>
  <si>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平成18年3月</t>
    <rPh sb="0" eb="2">
      <t>ヘイセイ</t>
    </rPh>
    <rPh sb="4" eb="5">
      <t>ネン</t>
    </rPh>
    <rPh sb="6" eb="7">
      <t>ガツ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</si>
  <si>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</si>
  <si>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平成20年3月</t>
    <rPh sb="0" eb="2">
      <t>ヘイセイ</t>
    </rPh>
    <rPh sb="4" eb="5">
      <t>ネン</t>
    </rPh>
    <rPh sb="6" eb="7">
      <t>ガツ</t>
    </rPh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</si>
  <si>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</si>
  <si>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</si>
  <si>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</si>
  <si>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</si>
  <si>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</si>
  <si>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</si>
  <si>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備考</t>
    <rPh sb="0" eb="2">
      <t>ビコウ</t>
    </rPh>
    <phoneticPr fontId="2"/>
  </si>
  <si>
    <t>東証/金融庁へUS基準開示開始</t>
    <rPh sb="0" eb="2">
      <t>トウショウ</t>
    </rPh>
    <rPh sb="3" eb="6">
      <t>キンユウチョウ</t>
    </rPh>
    <rPh sb="9" eb="11">
      <t>キジュン</t>
    </rPh>
    <rPh sb="11" eb="13">
      <t>カイジ</t>
    </rPh>
    <rPh sb="13" eb="15">
      <t>カイシ</t>
    </rPh>
    <phoneticPr fontId="2"/>
  </si>
  <si>
    <t>主な買収・譲渡</t>
    <rPh sb="0" eb="1">
      <t>オモ</t>
    </rPh>
    <rPh sb="2" eb="4">
      <t>バイシュウ</t>
    </rPh>
    <rPh sb="5" eb="7">
      <t>ジョウト</t>
    </rPh>
    <phoneticPr fontId="2"/>
  </si>
  <si>
    <t>-</t>
    <phoneticPr fontId="2"/>
  </si>
  <si>
    <r>
      <rPr>
        <b/>
        <sz val="11"/>
        <rFont val="ＭＳ Ｐゴシック"/>
        <family val="3"/>
        <charset val="128"/>
      </rPr>
      <t xml:space="preserve">NCPL、NCPL、NSNK </t>
    </r>
    <r>
      <rPr>
        <sz val="11"/>
        <rFont val="ＭＳ Ｐゴシック"/>
        <family val="3"/>
        <charset val="128"/>
      </rPr>
      <t>/ Q4にUS持→連</t>
    </r>
    <rPh sb="22" eb="23">
      <t>モ</t>
    </rPh>
    <rPh sb="24" eb="25">
      <t>レン</t>
    </rPh>
    <phoneticPr fontId="2"/>
  </si>
  <si>
    <r>
      <t>FSKC、</t>
    </r>
    <r>
      <rPr>
        <b/>
        <sz val="11"/>
        <rFont val="ＭＳ Ｐゴシック"/>
        <family val="3"/>
        <charset val="128"/>
      </rPr>
      <t>NMA</t>
    </r>
    <r>
      <rPr>
        <sz val="11"/>
        <rFont val="ＭＳ Ｐゴシック"/>
        <family val="3"/>
        <charset val="128"/>
      </rPr>
      <t xml:space="preserve"> / Q3に買収
</t>
    </r>
    <r>
      <rPr>
        <b/>
        <sz val="11"/>
        <rFont val="ＭＳ Ｐゴシック"/>
        <family val="3"/>
        <charset val="128"/>
      </rPr>
      <t>NCOH</t>
    </r>
    <r>
      <rPr>
        <sz val="11"/>
        <rFont val="ＭＳ Ｐゴシック"/>
        <family val="3"/>
        <charset val="128"/>
      </rPr>
      <t xml:space="preserve"> / Q4に買収(旧BML)</t>
    </r>
    <rPh sb="14" eb="16">
      <t>バイシュウ</t>
    </rPh>
    <rPh sb="27" eb="29">
      <t>バイシュウ</t>
    </rPh>
    <phoneticPr fontId="2"/>
  </si>
  <si>
    <r>
      <rPr>
        <b/>
        <sz val="11"/>
        <rFont val="ＭＳ Ｐゴシック"/>
        <family val="3"/>
        <charset val="128"/>
      </rPr>
      <t>NSRV</t>
    </r>
    <r>
      <rPr>
        <sz val="11"/>
        <rFont val="ＭＳ Ｐゴシック"/>
        <family val="3"/>
        <charset val="128"/>
      </rPr>
      <t xml:space="preserve"> / Q1に買収</t>
    </r>
    <rPh sb="10" eb="12">
      <t>バイシュウ</t>
    </rPh>
    <phoneticPr fontId="2"/>
  </si>
  <si>
    <t>NCDM / Q1に買収
NNC譲渡 / Q4
LUZC / Q4に買収（2011.3より非連子→連）</t>
    <rPh sb="10" eb="12">
      <t>バイシュウ</t>
    </rPh>
    <rPh sb="16" eb="18">
      <t>ジョウト</t>
    </rPh>
    <rPh sb="34" eb="36">
      <t>バイシュウ</t>
    </rPh>
    <rPh sb="45" eb="46">
      <t>ヒ</t>
    </rPh>
    <rPh sb="46" eb="47">
      <t>レン</t>
    </rPh>
    <rPh sb="47" eb="48">
      <t>コ</t>
    </rPh>
    <rPh sb="49" eb="50">
      <t>レン</t>
    </rPh>
    <phoneticPr fontId="2"/>
  </si>
  <si>
    <r>
      <rPr>
        <b/>
        <sz val="11"/>
        <rFont val="ＭＳ Ｐゴシック"/>
        <family val="3"/>
        <charset val="128"/>
      </rPr>
      <t>NSCM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NESJ</t>
    </r>
    <r>
      <rPr>
        <sz val="11"/>
        <rFont val="ＭＳ Ｐゴシック"/>
        <family val="3"/>
        <charset val="128"/>
      </rPr>
      <t xml:space="preserve"> / Q4に買収</t>
    </r>
    <rPh sb="15" eb="17">
      <t>バイシュウ</t>
    </rPh>
    <phoneticPr fontId="2"/>
  </si>
  <si>
    <r>
      <rPr>
        <b/>
        <sz val="11"/>
        <rFont val="ＭＳ Ｐゴシック"/>
        <family val="3"/>
        <charset val="128"/>
      </rPr>
      <t>NSMA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NASI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NAAC</t>
    </r>
    <r>
      <rPr>
        <sz val="11"/>
        <rFont val="ＭＳ Ｐゴシック"/>
        <family val="3"/>
        <charset val="128"/>
      </rPr>
      <t xml:space="preserve"> / Q2に買収
</t>
    </r>
    <r>
      <rPr>
        <b/>
        <sz val="11"/>
        <rFont val="ＭＳ Ｐゴシック"/>
        <family val="3"/>
        <charset val="128"/>
      </rPr>
      <t>NKNT</t>
    </r>
    <r>
      <rPr>
        <sz val="11"/>
        <rFont val="ＭＳ Ｐゴシック"/>
        <family val="3"/>
        <charset val="128"/>
      </rPr>
      <t>、SCD、NCKU / Q3に買収</t>
    </r>
    <rPh sb="10" eb="12">
      <t>バイシュウ</t>
    </rPh>
    <rPh sb="23" eb="25">
      <t>バイシュウ</t>
    </rPh>
    <rPh sb="36" eb="38">
      <t>バイシュウ</t>
    </rPh>
    <rPh sb="58" eb="60">
      <t>バイシュウ</t>
    </rPh>
    <phoneticPr fontId="2"/>
  </si>
  <si>
    <r>
      <rPr>
        <b/>
        <sz val="11"/>
        <rFont val="ＭＳ Ｐゴシック"/>
        <family val="3"/>
        <charset val="128"/>
      </rPr>
      <t>NTSJ</t>
    </r>
    <r>
      <rPr>
        <sz val="11"/>
        <rFont val="ＭＳ Ｐゴシック"/>
        <family val="3"/>
        <charset val="128"/>
      </rPr>
      <t xml:space="preserve"> / Q2に買収
TMYC / Q3に買収（2012.3より非連子→連）
NSFK譲渡 / Q4</t>
    </r>
    <rPh sb="10" eb="12">
      <t>バイシュウ</t>
    </rPh>
    <rPh sb="45" eb="47">
      <t>ジョウト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</si>
  <si>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Q2に買収</t>
    </r>
    <rPh sb="10" eb="12">
      <t>バイシュウ</t>
    </rPh>
    <phoneticPr fontId="2"/>
  </si>
  <si>
    <r>
      <t xml:space="preserve">NBCC、NBTC / Q2に持→連
</t>
    </r>
    <r>
      <rPr>
        <b/>
        <sz val="11"/>
        <rFont val="ＭＳ Ｐゴシック"/>
        <family val="3"/>
        <charset val="128"/>
      </rPr>
      <t>NSMC</t>
    </r>
    <r>
      <rPr>
        <sz val="11"/>
        <rFont val="ＭＳ Ｐゴシック"/>
        <family val="3"/>
        <charset val="128"/>
      </rPr>
      <t>、NWCC / Q4に買収</t>
    </r>
    <rPh sb="15" eb="16">
      <t>モ</t>
    </rPh>
    <rPh sb="17" eb="18">
      <t>レン</t>
    </rPh>
    <rPh sb="34" eb="36">
      <t>バイシュウ</t>
    </rPh>
    <phoneticPr fontId="2"/>
  </si>
  <si>
    <t>NMCAのPPAがQ4に完了</t>
    <rPh sb="12" eb="14">
      <t>カンリョウ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</si>
  <si>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Ph sb="12" eb="14">
      <t>カンリョウ</t>
    </rPh>
    <rPh sb="16" eb="18">
      <t>ソキュウ</t>
    </rPh>
    <phoneticPr fontId="2"/>
  </si>
  <si>
    <r>
      <rPr>
        <b/>
        <sz val="11"/>
        <rFont val="ＭＳ Ｐゴシック"/>
        <family val="3"/>
        <charset val="128"/>
      </rPr>
      <t>SCD、NCKU</t>
    </r>
    <r>
      <rPr>
        <sz val="11"/>
        <rFont val="ＭＳ Ｐゴシック"/>
        <family val="3"/>
        <charset val="128"/>
      </rPr>
      <t xml:space="preserve"> / PPAQ2完了・</t>
    </r>
    <r>
      <rPr>
        <b/>
        <sz val="11"/>
        <rFont val="ＭＳ Ｐゴシック"/>
        <family val="3"/>
        <charset val="128"/>
      </rPr>
      <t>Q遡及</t>
    </r>
    <rPh sb="16" eb="18">
      <t>カンリョウ</t>
    </rPh>
    <rPh sb="20" eb="22">
      <t>ソキュウ</t>
    </rPh>
    <phoneticPr fontId="2"/>
  </si>
  <si>
    <t>有価証券報告書の【主要な経営指標等の推移】による確認</t>
    <rPh sb="0" eb="2">
      <t>ユウカ</t>
    </rPh>
    <rPh sb="2" eb="4">
      <t>ショウケン</t>
    </rPh>
    <rPh sb="4" eb="7">
      <t>ホウコクショ</t>
    </rPh>
    <rPh sb="9" eb="11">
      <t>シュヨウ</t>
    </rPh>
    <rPh sb="12" eb="14">
      <t>ケイエイ</t>
    </rPh>
    <rPh sb="14" eb="16">
      <t>シヒョウ</t>
    </rPh>
    <rPh sb="16" eb="17">
      <t>トウ</t>
    </rPh>
    <rPh sb="18" eb="20">
      <t>スイイ</t>
    </rPh>
    <rPh sb="24" eb="26">
      <t>カクニン</t>
    </rPh>
    <phoneticPr fontId="2"/>
  </si>
  <si>
    <t>NSNK OPU</t>
    <phoneticPr fontId="2"/>
  </si>
  <si>
    <t>売上高</t>
    <rPh sb="0" eb="2">
      <t>ウリア</t>
    </rPh>
    <rPh sb="2" eb="3">
      <t>ダカ</t>
    </rPh>
    <phoneticPr fontId="2"/>
  </si>
  <si>
    <t>非継続の発生</t>
    <rPh sb="0" eb="1">
      <t>ヒ</t>
    </rPh>
    <rPh sb="1" eb="3">
      <t>ケイゾク</t>
    </rPh>
    <rPh sb="4" eb="6">
      <t>ハッセイ</t>
    </rPh>
    <phoneticPr fontId="2"/>
  </si>
  <si>
    <t>百万円</t>
    <rPh sb="0" eb="3">
      <t>ヒャクマンエン</t>
    </rPh>
    <phoneticPr fontId="2"/>
  </si>
  <si>
    <t>NTSC 半導体</t>
    <rPh sb="5" eb="8">
      <t>ハンドウタイ</t>
    </rPh>
    <phoneticPr fontId="2"/>
  </si>
  <si>
    <t>NCPL SLU</t>
    <phoneticPr fontId="2"/>
  </si>
  <si>
    <t>NSNK LAC&amp;PGN
NCPL CLU</t>
    <phoneticPr fontId="2"/>
  </si>
  <si>
    <t>JP</t>
    <phoneticPr fontId="2"/>
  </si>
  <si>
    <t>IR資料（数値更新）</t>
    <rPh sb="2" eb="4">
      <t>シリョウ</t>
    </rPh>
    <rPh sb="5" eb="7">
      <t>スウチ</t>
    </rPh>
    <rPh sb="7" eb="9">
      <t>コウシン</t>
    </rPh>
    <phoneticPr fontId="2"/>
  </si>
  <si>
    <t>CF差額計算：</t>
    <rPh sb="2" eb="4">
      <t>サガク</t>
    </rPh>
    <rPh sb="4" eb="6">
      <t>ケイサン</t>
    </rPh>
    <phoneticPr fontId="2"/>
  </si>
  <si>
    <t>有形固定資産減価償却費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phoneticPr fontId="2"/>
  </si>
  <si>
    <t>その他の償却費</t>
    <rPh sb="2" eb="3">
      <t>タ</t>
    </rPh>
    <rPh sb="4" eb="6">
      <t>ショウキャク</t>
    </rPh>
    <rPh sb="6" eb="7">
      <t>ヒ</t>
    </rPh>
    <phoneticPr fontId="2"/>
  </si>
  <si>
    <t>CF償却費合計</t>
    <rPh sb="2" eb="4">
      <t>ショウキャク</t>
    </rPh>
    <rPh sb="4" eb="5">
      <t>ヒ</t>
    </rPh>
    <rPh sb="5" eb="7">
      <t>ゴウケイ</t>
    </rPh>
    <phoneticPr fontId="2"/>
  </si>
  <si>
    <t>参照資料（初回）</t>
    <rPh sb="0" eb="2">
      <t>サンショウ</t>
    </rPh>
    <rPh sb="2" eb="4">
      <t>シリョウ</t>
    </rPh>
    <rPh sb="5" eb="7">
      <t>ショカイ</t>
    </rPh>
    <phoneticPr fontId="2"/>
  </si>
  <si>
    <t>参照資料（更新後）</t>
    <rPh sb="0" eb="2">
      <t>サンショウ</t>
    </rPh>
    <rPh sb="2" eb="4">
      <t>シリョウ</t>
    </rPh>
    <rPh sb="5" eb="8">
      <t>コウシンゴ</t>
    </rPh>
    <phoneticPr fontId="2"/>
  </si>
  <si>
    <t>2014.3短信</t>
    <rPh sb="6" eb="8">
      <t>タンシン</t>
    </rPh>
    <phoneticPr fontId="2"/>
  </si>
  <si>
    <t>CF差額</t>
    <rPh sb="2" eb="4">
      <t>サガク</t>
    </rPh>
    <phoneticPr fontId="2"/>
  </si>
  <si>
    <t>2013.3短信</t>
    <rPh sb="6" eb="8">
      <t>タンシン</t>
    </rPh>
    <phoneticPr fontId="2"/>
  </si>
  <si>
    <r>
      <t>2014.3</t>
    </r>
    <r>
      <rPr>
        <sz val="10"/>
        <rFont val="ＭＳ Ｐゴシック"/>
        <family val="3"/>
        <charset val="128"/>
      </rPr>
      <t>短信</t>
    </r>
    <rPh sb="6" eb="8">
      <t>タンシン</t>
    </rPh>
    <phoneticPr fontId="2"/>
  </si>
  <si>
    <t>計算式</t>
    <rPh sb="0" eb="2">
      <t>ケイサン</t>
    </rPh>
    <rPh sb="2" eb="3">
      <t>シキ</t>
    </rPh>
    <phoneticPr fontId="2"/>
  </si>
  <si>
    <t>設備投資額資料</t>
    <rPh sb="0" eb="2">
      <t>セツビ</t>
    </rPh>
    <rPh sb="2" eb="4">
      <t>トウシ</t>
    </rPh>
    <rPh sb="4" eb="5">
      <t>ガク</t>
    </rPh>
    <rPh sb="5" eb="7">
      <t>シリョウ</t>
    </rPh>
    <phoneticPr fontId="2"/>
  </si>
  <si>
    <t>1株当たり指標</t>
    <rPh sb="5" eb="7">
      <t>シヒョウ</t>
    </rPh>
    <phoneticPr fontId="2"/>
  </si>
  <si>
    <t>2014.4.1分割反映</t>
    <rPh sb="8" eb="10">
      <t>ブンカツ</t>
    </rPh>
    <rPh sb="10" eb="12">
      <t>ハンエイ</t>
    </rPh>
    <phoneticPr fontId="2"/>
  </si>
  <si>
    <t>1株当たり純利益（円）－基本</t>
    <rPh sb="9" eb="10">
      <t>エン</t>
    </rPh>
    <rPh sb="12" eb="14">
      <t>キホン</t>
    </rPh>
    <phoneticPr fontId="2"/>
  </si>
  <si>
    <t>1株当たり純利益注記</t>
    <rPh sb="8" eb="10">
      <t>チュウキ</t>
    </rPh>
    <phoneticPr fontId="2"/>
  </si>
  <si>
    <t>2014.3短信補足資料（EPS分割反映）</t>
    <rPh sb="6" eb="8">
      <t>タンシン</t>
    </rPh>
    <rPh sb="8" eb="10">
      <t>ホソク</t>
    </rPh>
    <rPh sb="10" eb="12">
      <t>シリョウ</t>
    </rPh>
    <rPh sb="16" eb="18">
      <t>ブンカツ</t>
    </rPh>
    <rPh sb="18" eb="20">
      <t>ハンエイ</t>
    </rPh>
    <phoneticPr fontId="2"/>
  </si>
  <si>
    <t>2012.3短信</t>
    <rPh sb="6" eb="8">
      <t>タンシン</t>
    </rPh>
    <phoneticPr fontId="2"/>
  </si>
  <si>
    <t>2011.3短信</t>
    <rPh sb="6" eb="8">
      <t>タンシン</t>
    </rPh>
    <phoneticPr fontId="2"/>
  </si>
  <si>
    <t>2009.3短信</t>
    <rPh sb="6" eb="8">
      <t>タンシン</t>
    </rPh>
    <phoneticPr fontId="2"/>
  </si>
  <si>
    <t>2010.3短信</t>
    <rPh sb="6" eb="8">
      <t>タンシン</t>
    </rPh>
    <phoneticPr fontId="2"/>
  </si>
  <si>
    <t>2008.3短信</t>
    <rPh sb="6" eb="8">
      <t>タンシン</t>
    </rPh>
    <phoneticPr fontId="2"/>
  </si>
  <si>
    <t>2007.3短信</t>
    <rPh sb="6" eb="8">
      <t>タンシン</t>
    </rPh>
    <phoneticPr fontId="2"/>
  </si>
  <si>
    <t>2006.3短信</t>
    <rPh sb="6" eb="8">
      <t>タンシン</t>
    </rPh>
    <phoneticPr fontId="2"/>
  </si>
  <si>
    <t>2005.3短信</t>
    <rPh sb="6" eb="8">
      <t>タンシン</t>
    </rPh>
    <phoneticPr fontId="2"/>
  </si>
  <si>
    <t>参照資料</t>
    <rPh sb="0" eb="2">
      <t>サンショウ</t>
    </rPh>
    <rPh sb="2" eb="4">
      <t>シリョウ</t>
    </rPh>
    <phoneticPr fontId="2"/>
  </si>
  <si>
    <t>1株当たり配当金（円） 前期</t>
    <rPh sb="1" eb="2">
      <t>カブ</t>
    </rPh>
    <rPh sb="2" eb="3">
      <t>ア</t>
    </rPh>
    <rPh sb="5" eb="8">
      <t>ハイトウキン</t>
    </rPh>
    <rPh sb="9" eb="10">
      <t>エン</t>
    </rPh>
    <rPh sb="12" eb="14">
      <t>ゼンキ</t>
    </rPh>
    <phoneticPr fontId="2"/>
  </si>
  <si>
    <t>前第２四半期</t>
    <rPh sb="0" eb="1">
      <t>ゼン</t>
    </rPh>
    <rPh sb="1" eb="2">
      <t>ダイ</t>
    </rPh>
    <rPh sb="3" eb="4">
      <t>ヨン</t>
    </rPh>
    <rPh sb="4" eb="6">
      <t>ハンキ</t>
    </rPh>
    <phoneticPr fontId="2"/>
  </si>
  <si>
    <t>前期末</t>
    <rPh sb="0" eb="3">
      <t>ゼンキマツ</t>
    </rPh>
    <phoneticPr fontId="2"/>
  </si>
  <si>
    <t>1株当たり配当金（円） 当期</t>
    <rPh sb="1" eb="2">
      <t>カブ</t>
    </rPh>
    <rPh sb="2" eb="3">
      <t>ア</t>
    </rPh>
    <rPh sb="5" eb="8">
      <t>ハイトウキン</t>
    </rPh>
    <rPh sb="9" eb="10">
      <t>エン</t>
    </rPh>
    <rPh sb="12" eb="14">
      <t>トウキ</t>
    </rPh>
    <phoneticPr fontId="2"/>
  </si>
  <si>
    <t>当第２四半期</t>
    <rPh sb="0" eb="1">
      <t>トウ</t>
    </rPh>
    <rPh sb="1" eb="2">
      <t>ダイ</t>
    </rPh>
    <rPh sb="3" eb="4">
      <t>ヨン</t>
    </rPh>
    <rPh sb="4" eb="6">
      <t>ハンキ</t>
    </rPh>
    <phoneticPr fontId="2"/>
  </si>
  <si>
    <t>当期末</t>
    <rPh sb="0" eb="1">
      <t>トウ</t>
    </rPh>
    <rPh sb="1" eb="3">
      <t>キマツ</t>
    </rPh>
    <phoneticPr fontId="2"/>
  </si>
  <si>
    <t>(*) 2005.3短信及び2006.3短信では「減価償却費及びその他の償却費」として開示</t>
    <rPh sb="10" eb="12">
      <t>タンシン</t>
    </rPh>
    <rPh sb="12" eb="13">
      <t>オヨ</t>
    </rPh>
    <rPh sb="20" eb="22">
      <t>タンシン</t>
    </rPh>
    <rPh sb="25" eb="27">
      <t>ゲンカ</t>
    </rPh>
    <rPh sb="27" eb="29">
      <t>ショウキャク</t>
    </rPh>
    <rPh sb="29" eb="30">
      <t>ヒ</t>
    </rPh>
    <rPh sb="30" eb="31">
      <t>オヨ</t>
    </rPh>
    <rPh sb="34" eb="35">
      <t>タ</t>
    </rPh>
    <rPh sb="36" eb="38">
      <t>ショウキャク</t>
    </rPh>
    <rPh sb="38" eb="39">
      <t>ヒ</t>
    </rPh>
    <rPh sb="43" eb="45">
      <t>カイジ</t>
    </rPh>
    <phoneticPr fontId="2"/>
  </si>
  <si>
    <t>(*)</t>
    <phoneticPr fontId="2"/>
  </si>
  <si>
    <t>SCD/NCKU</t>
    <phoneticPr fontId="2"/>
  </si>
  <si>
    <t>減価償却費資料</t>
    <rPh sb="0" eb="2">
      <t>ゲンカ</t>
    </rPh>
    <rPh sb="2" eb="4">
      <t>ショウキャク</t>
    </rPh>
    <rPh sb="4" eb="5">
      <t>ヒ</t>
    </rPh>
    <rPh sb="5" eb="7">
      <t>シリョウ</t>
    </rPh>
    <phoneticPr fontId="2"/>
  </si>
  <si>
    <t>IR業績推移減価償却費（初回）</t>
    <rPh sb="2" eb="4">
      <t>ギョウセキ</t>
    </rPh>
    <rPh sb="4" eb="6">
      <t>スイイ</t>
    </rPh>
    <rPh sb="6" eb="8">
      <t>ゲンカ</t>
    </rPh>
    <rPh sb="8" eb="10">
      <t>ショウキャク</t>
    </rPh>
    <rPh sb="10" eb="11">
      <t>ヒ</t>
    </rPh>
    <rPh sb="12" eb="14">
      <t>ショカイ</t>
    </rPh>
    <phoneticPr fontId="2"/>
  </si>
  <si>
    <t>CF有形固定資産取得支出</t>
    <rPh sb="2" eb="4">
      <t>ユウケイ</t>
    </rPh>
    <rPh sb="4" eb="6">
      <t>コテイ</t>
    </rPh>
    <rPh sb="6" eb="8">
      <t>シサン</t>
    </rPh>
    <rPh sb="8" eb="10">
      <t>シュトク</t>
    </rPh>
    <rPh sb="10" eb="12">
      <t>シシュツ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</si>
  <si>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</si>
  <si>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</si>
  <si>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</si>
  <si>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</si>
  <si>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</si>
  <si>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</si>
  <si>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</si>
  <si>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</si>
  <si>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</si>
  <si>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第41期</t>
    <rPh sb="0" eb="1">
      <t>ダイ</t>
    </rPh>
    <rPh sb="3" eb="4">
      <t>キ</t>
    </rPh>
    <phoneticPr fontId="2"/>
  </si>
  <si>
    <r>
      <t>2012.3</t>
    </r>
    <r>
      <rPr>
        <sz val="10"/>
        <rFont val="ＭＳ Ｐゴシック"/>
        <family val="3"/>
        <charset val="128"/>
      </rPr>
      <t>有報</t>
    </r>
    <rPh sb="6" eb="7">
      <t>タモツ</t>
    </rPh>
    <rPh sb="7" eb="8">
      <t>ホウ</t>
    </rPh>
    <phoneticPr fontId="2"/>
  </si>
  <si>
    <t>LAC/PGN/CLU</t>
    <phoneticPr fontId="2"/>
  </si>
  <si>
    <t>SLU</t>
    <phoneticPr fontId="2"/>
  </si>
  <si>
    <t>OPU</t>
    <phoneticPr fontId="2"/>
  </si>
  <si>
    <t>「精密小型ブラシ付DCモータ」→「その他小型モータ」へ（精密小型モータ内の組替）</t>
    <rPh sb="28" eb="30">
      <t>セイミツ</t>
    </rPh>
    <rPh sb="30" eb="32">
      <t>コガタ</t>
    </rPh>
    <rPh sb="35" eb="36">
      <t>ナイ</t>
    </rPh>
    <rPh sb="37" eb="39">
      <t>クミカ</t>
    </rPh>
    <phoneticPr fontId="2"/>
  </si>
  <si>
    <r>
      <t xml:space="preserve">NSNKのOPU事業廃止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</si>
  <si>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NTSC SME事業廃止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</si>
  <si>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NCPLのSLU事業廃止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</si>
  <si>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NSNKのLAC及びPGN事業、
NCPLのCLU事業廃止
</t>
    </r>
    <r>
      <rPr>
        <sz val="8"/>
        <rFont val="ＭＳ Ｐゴシック"/>
        <family val="3"/>
        <charset val="128"/>
      </rPr>
      <t>（PL通期主要項目のみ過去5ヵ年作成）</t>
    </r>
    <rPh sb="8" eb="9">
      <t>オヨ</t>
    </rPh>
    <rPh sb="13" eb="15">
      <t>ジギョウ</t>
    </rPh>
    <rPh sb="25" eb="27">
      <t>ジギョウ</t>
    </rPh>
    <rPh sb="27" eb="29">
      <t>ハイシ</t>
    </rPh>
    <rPh sb="41" eb="43">
      <t>カコ</t>
    </rPh>
    <rPh sb="46" eb="48">
      <t>サクセイ</t>
    </rPh>
    <phoneticPr fontId="2"/>
  </si>
  <si>
    <t xml:space="preserve">
「その他」→「車載及び家電・商業・産業用」、
「電子・光学部品」→「精密小型モータ」へ組替
（通期主要項目のみ過去4ヵ年作成）</t>
    <rPh sb="44" eb="46">
      <t>クミカ</t>
    </rPh>
    <phoneticPr fontId="2"/>
  </si>
  <si>
    <t>第42期</t>
    <rPh sb="0" eb="1">
      <t>ダイ</t>
    </rPh>
    <rPh sb="3" eb="4">
      <t>キ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</si>
  <si>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</si>
  <si>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平成17年11月18日付で普通株式１株につき２株の株式分割</t>
    <phoneticPr fontId="2"/>
  </si>
  <si>
    <r>
      <t>2013.3</t>
    </r>
    <r>
      <rPr>
        <sz val="10"/>
        <rFont val="Arial"/>
        <family val="2"/>
      </rPr>
      <t>IR</t>
    </r>
    <r>
      <rPr>
        <sz val="10"/>
        <rFont val="ＭＳ Ｐゴシック"/>
        <family val="3"/>
        <charset val="128"/>
      </rPr>
      <t>資料</t>
    </r>
    <rPh sb="8" eb="10">
      <t>シリョウ</t>
    </rPh>
    <phoneticPr fontId="2"/>
  </si>
  <si>
    <r>
      <t>2012.3</t>
    </r>
    <r>
      <rPr>
        <sz val="7"/>
        <rFont val="ＭＳ Ｐゴシック"/>
        <family val="3"/>
        <charset val="128"/>
      </rPr>
      <t>非継続遡及</t>
    </r>
    <rPh sb="6" eb="7">
      <t>ヒ</t>
    </rPh>
    <rPh sb="7" eb="9">
      <t>ケイゾク</t>
    </rPh>
    <rPh sb="9" eb="11">
      <t>ソキュウ</t>
    </rPh>
    <phoneticPr fontId="2"/>
  </si>
  <si>
    <r>
      <rPr>
        <b/>
        <sz val="11"/>
        <rFont val="ＭＳ Ｐゴシック"/>
        <family val="3"/>
        <charset val="128"/>
      </rPr>
      <t>NASI、NAAC、NKNT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SCD、NCKU</t>
    </r>
    <r>
      <rPr>
        <sz val="11"/>
        <color rgb="FFFF0000"/>
        <rFont val="ＭＳ Ｐゴシック"/>
        <family val="3"/>
        <charset val="128"/>
      </rPr>
      <t xml:space="preserve"> / PPA</t>
    </r>
    <r>
      <rPr>
        <b/>
        <sz val="11"/>
        <color rgb="FFFF0000"/>
        <rFont val="ＭＳ Ｐゴシック"/>
        <family val="3"/>
        <charset val="128"/>
      </rPr>
      <t>遡及（BS,PL(inc.償却費),CF,事業区分）</t>
    </r>
    <rPh sb="22" eb="24">
      <t>カンリョウ</t>
    </rPh>
    <rPh sb="26" eb="28">
      <t>ソキュウ</t>
    </rPh>
    <rPh sb="43" eb="45">
      <t>ソキュウ</t>
    </rPh>
    <rPh sb="56" eb="58">
      <t>ショウキャク</t>
    </rPh>
    <rPh sb="58" eb="59">
      <t>ヒ</t>
    </rPh>
    <rPh sb="64" eb="66">
      <t>ジギョウ</t>
    </rPh>
    <rPh sb="66" eb="68">
      <t>クブン</t>
    </rPh>
    <phoneticPr fontId="2"/>
  </si>
  <si>
    <t>キャッシュフロー資料</t>
    <rPh sb="8" eb="10">
      <t>シリョウ</t>
    </rPh>
    <phoneticPr fontId="2"/>
  </si>
  <si>
    <t>2009.3以前の連結子会社への追加投資による支出</t>
    <rPh sb="6" eb="8">
      <t>イゼン</t>
    </rPh>
    <rPh sb="9" eb="11">
      <t>レンケツ</t>
    </rPh>
    <rPh sb="11" eb="14">
      <t>コガイシャ</t>
    </rPh>
    <rPh sb="16" eb="18">
      <t>ツイカ</t>
    </rPh>
    <rPh sb="18" eb="20">
      <t>トウシ</t>
    </rPh>
    <rPh sb="23" eb="25">
      <t>シシュツ</t>
    </rPh>
    <phoneticPr fontId="2"/>
  </si>
  <si>
    <t>総資産</t>
  </si>
  <si>
    <t>株主資本</t>
  </si>
  <si>
    <t xml:space="preserve">株主資本比率  </t>
  </si>
  <si>
    <t>当期</t>
    <rPh sb="0" eb="2">
      <t>トウキ</t>
    </rPh>
    <phoneticPr fontId="2"/>
  </si>
  <si>
    <t>前期</t>
    <rPh sb="0" eb="2">
      <t>ゼンキ</t>
    </rPh>
    <phoneticPr fontId="2"/>
  </si>
  <si>
    <t>資本、資産-IR</t>
    <rPh sb="0" eb="2">
      <t>シホン</t>
    </rPh>
    <rPh sb="3" eb="5">
      <t>シサン</t>
    </rPh>
    <phoneticPr fontId="2"/>
  </si>
  <si>
    <t>キャッシュフロー-IR</t>
    <phoneticPr fontId="2"/>
  </si>
  <si>
    <t>1株当たり配当金（円）-IR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</si>
  <si>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*1</t>
    <phoneticPr fontId="2"/>
  </si>
  <si>
    <t>*2</t>
    <phoneticPr fontId="2"/>
  </si>
  <si>
    <t>　　(注)当社は平成17年９月30日現在の株主に対し、平成17年11月18日付けで普通株式１株につき２株の割合で株式分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rPh sb="56" eb="58">
      <t>カブシキ</t>
    </rPh>
    <rPh sb="58" eb="59">
      <t>ブン</t>
    </rPh>
    <phoneticPr fontId="2"/>
  </si>
  <si>
    <t>　　　　　割を行いました。平成18年３月期期末配当（予定）20円は株式分割前の基準では40円に相当し、年間配当は実質</t>
    <rPh sb="5" eb="6">
      <t>ワリ</t>
    </rPh>
    <rPh sb="7" eb="8">
      <t>オコナ</t>
    </rPh>
    <rPh sb="13" eb="15">
      <t>ヘイセイ</t>
    </rPh>
    <rPh sb="17" eb="18">
      <t>ネン</t>
    </rPh>
    <rPh sb="19" eb="20">
      <t>ガツ</t>
    </rPh>
    <rPh sb="20" eb="21">
      <t>キ</t>
    </rPh>
    <rPh sb="21" eb="23">
      <t>キマツ</t>
    </rPh>
    <rPh sb="23" eb="25">
      <t>ハイトウ</t>
    </rPh>
    <rPh sb="26" eb="28">
      <t>ヨテイ</t>
    </rPh>
    <rPh sb="31" eb="32">
      <t>エン</t>
    </rPh>
    <rPh sb="33" eb="35">
      <t>カブシキ</t>
    </rPh>
    <rPh sb="35" eb="37">
      <t>ブンカツ</t>
    </rPh>
    <rPh sb="37" eb="38">
      <t>マエ</t>
    </rPh>
    <rPh sb="39" eb="41">
      <t>キジュン</t>
    </rPh>
    <rPh sb="45" eb="46">
      <t>エン</t>
    </rPh>
    <rPh sb="47" eb="49">
      <t>ソウトウ</t>
    </rPh>
    <rPh sb="51" eb="53">
      <t>ネンカン</t>
    </rPh>
    <rPh sb="53" eb="55">
      <t>ハイトウ</t>
    </rPh>
    <rPh sb="56" eb="58">
      <t>ジッシツ</t>
    </rPh>
    <phoneticPr fontId="2"/>
  </si>
  <si>
    <t>　　　　　的には前年比20円の増配となります。</t>
    <rPh sb="5" eb="6">
      <t>テキ</t>
    </rPh>
    <rPh sb="8" eb="10">
      <t>ゼンネン</t>
    </rPh>
    <rPh sb="10" eb="11">
      <t>ヒ</t>
    </rPh>
    <rPh sb="13" eb="14">
      <t>エン</t>
    </rPh>
    <rPh sb="15" eb="17">
      <t>ゾウハイ</t>
    </rPh>
    <phoneticPr fontId="2"/>
  </si>
  <si>
    <t>　　(注)当社は平成17年９月30日現在の株主に対し、平成17年11月18日付けで普通株式１株につき２株の割合で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phoneticPr fontId="2"/>
  </si>
  <si>
    <t>　　　　　株式分割を行いました。これに伴い、18年3月期中間期末の１株当たり配当金はこの株式分割が期首に行われたも</t>
    <rPh sb="8" eb="9">
      <t>ワリ</t>
    </rPh>
    <rPh sb="10" eb="11">
      <t>オコナ</t>
    </rPh>
    <rPh sb="19" eb="20">
      <t>トモナ</t>
    </rPh>
    <rPh sb="24" eb="25">
      <t>ネン</t>
    </rPh>
    <rPh sb="26" eb="27">
      <t>ガツ</t>
    </rPh>
    <rPh sb="27" eb="28">
      <t>キ</t>
    </rPh>
    <rPh sb="28" eb="30">
      <t>チュウカン</t>
    </rPh>
    <rPh sb="30" eb="32">
      <t>キマツ</t>
    </rPh>
    <rPh sb="34" eb="35">
      <t>カブ</t>
    </rPh>
    <rPh sb="35" eb="36">
      <t>ア</t>
    </rPh>
    <rPh sb="38" eb="41">
      <t>ハイトウキン</t>
    </rPh>
    <rPh sb="44" eb="46">
      <t>カブシキ</t>
    </rPh>
    <rPh sb="46" eb="48">
      <t>ブンカツ</t>
    </rPh>
    <rPh sb="49" eb="51">
      <t>キシュ</t>
    </rPh>
    <rPh sb="52" eb="53">
      <t>オコナ</t>
    </rPh>
    <phoneticPr fontId="2"/>
  </si>
  <si>
    <t>　　　　　のとして算出しております。</t>
    <rPh sb="9" eb="11">
      <t>サンシュツ</t>
    </rPh>
    <phoneticPr fontId="2"/>
  </si>
  <si>
    <t>*3</t>
    <phoneticPr fontId="2"/>
  </si>
  <si>
    <t>　　(注)当社は、平成26年４月１日付けで普通株式１株につき２株の株式分割を行っております。平成26年３月期については、</t>
    <rPh sb="3" eb="4">
      <t>チュウ</t>
    </rPh>
    <rPh sb="5" eb="7">
      <t>トウシャ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ヅケ</t>
    </rPh>
    <rPh sb="21" eb="23">
      <t>フツウ</t>
    </rPh>
    <rPh sb="23" eb="25">
      <t>カブシキ</t>
    </rPh>
    <rPh sb="26" eb="27">
      <t>カブ</t>
    </rPh>
    <rPh sb="31" eb="32">
      <t>カブ</t>
    </rPh>
    <rPh sb="33" eb="35">
      <t>カブシキ</t>
    </rPh>
    <rPh sb="35" eb="37">
      <t>ブンカツ</t>
    </rPh>
    <rPh sb="38" eb="39">
      <t>オコナ</t>
    </rPh>
    <rPh sb="46" eb="48">
      <t>ヘイセイ</t>
    </rPh>
    <rPh sb="50" eb="51">
      <t>ネン</t>
    </rPh>
    <rPh sb="52" eb="54">
      <t>ガツキ</t>
    </rPh>
    <phoneticPr fontId="2"/>
  </si>
  <si>
    <t>　　　　当該株式分割前の実際の配当金の額を記載しております。</t>
    <rPh sb="19" eb="20">
      <t>ガク</t>
    </rPh>
    <rPh sb="21" eb="23">
      <t>キサイ</t>
    </rPh>
    <phoneticPr fontId="2"/>
  </si>
  <si>
    <t>*3 以下の注釈があり、100円とした。</t>
    <rPh sb="3" eb="5">
      <t>イカ</t>
    </rPh>
    <rPh sb="6" eb="8">
      <t>チュウシャク</t>
    </rPh>
    <rPh sb="15" eb="16">
      <t>エン</t>
    </rPh>
    <phoneticPr fontId="2"/>
  </si>
  <si>
    <t>計算式</t>
    <rPh sb="0" eb="2">
      <t>ケイサン</t>
    </rPh>
    <rPh sb="2" eb="3">
      <t>シキ</t>
    </rPh>
    <phoneticPr fontId="2"/>
  </si>
  <si>
    <t>unknown</t>
    <phoneticPr fontId="2"/>
  </si>
  <si>
    <t>*1 以下の注釈があり、unknownとした。</t>
    <rPh sb="3" eb="5">
      <t>イカ</t>
    </rPh>
    <rPh sb="6" eb="8">
      <t>チュウシャク</t>
    </rPh>
    <phoneticPr fontId="2"/>
  </si>
  <si>
    <t>*2 以下の注釈があり、unknownとした。</t>
    <rPh sb="3" eb="5">
      <t>イカ</t>
    </rPh>
    <rPh sb="6" eb="8">
      <t>チュウシャク</t>
    </rPh>
    <phoneticPr fontId="2"/>
  </si>
  <si>
    <r>
      <t>#1 2011</t>
    </r>
    <r>
      <rPr>
        <sz val="10"/>
        <color rgb="FFFF0000"/>
        <rFont val="ＭＳ Ｐゴシック"/>
        <family val="3"/>
        <charset val="128"/>
      </rPr>
      <t>年度以前に発生した非継続事業の遡及資料がなく、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7" eb="9">
      <t>ネンド</t>
    </rPh>
    <rPh sb="9" eb="11">
      <t>イゼン</t>
    </rPh>
    <rPh sb="12" eb="14">
      <t>ハッセイ</t>
    </rPh>
    <rPh sb="16" eb="17">
      <t>ヒ</t>
    </rPh>
    <rPh sb="17" eb="19">
      <t>ケイゾク</t>
    </rPh>
    <rPh sb="19" eb="21">
      <t>ジギョウ</t>
    </rPh>
    <rPh sb="22" eb="24">
      <t>ソキュウ</t>
    </rPh>
    <rPh sb="24" eb="26">
      <t>シリョウ</t>
    </rPh>
    <phoneticPr fontId="2"/>
  </si>
  <si>
    <t>#1</t>
  </si>
  <si>
    <t>#1</t>
    <phoneticPr fontId="2"/>
  </si>
  <si>
    <t>#1</t>
    <phoneticPr fontId="2"/>
  </si>
  <si>
    <t>#2</t>
    <phoneticPr fontId="2"/>
  </si>
  <si>
    <r>
      <t xml:space="preserve">#2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17</t>
    </r>
    <r>
      <rPr>
        <sz val="10"/>
        <color rgb="FFFF0000"/>
        <rFont val="ＭＳ Ｐゴシック"/>
        <family val="3"/>
        <charset val="128"/>
      </rPr>
      <t>年</t>
    </r>
    <r>
      <rPr>
        <sz val="10"/>
        <color rgb="FFFF0000"/>
        <rFont val="Arial"/>
        <family val="2"/>
      </rPr>
      <t>11</t>
    </r>
    <r>
      <rPr>
        <sz val="10"/>
        <color rgb="FFFF0000"/>
        <rFont val="ＭＳ Ｐゴシック"/>
        <family val="3"/>
        <charset val="128"/>
      </rPr>
      <t>月</t>
    </r>
    <r>
      <rPr>
        <sz val="10"/>
        <color rgb="FFFF0000"/>
        <rFont val="Arial"/>
        <family val="2"/>
      </rPr>
      <t>18</t>
    </r>
    <r>
      <rPr>
        <sz val="10"/>
        <color rgb="FFFF0000"/>
        <rFont val="ＭＳ Ｐゴシック"/>
        <family val="3"/>
        <charset val="128"/>
      </rPr>
      <t>日付けの株式分割の取り扱いが不明のため、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17" eb="19">
      <t>カブシキ</t>
    </rPh>
    <rPh sb="19" eb="21">
      <t>ブンカツ</t>
    </rPh>
    <rPh sb="22" eb="23">
      <t>ト</t>
    </rPh>
    <rPh sb="24" eb="25">
      <t>アツカ</t>
    </rPh>
    <rPh sb="27" eb="29">
      <t>フメイ</t>
    </rPh>
    <phoneticPr fontId="2"/>
  </si>
  <si>
    <t>#3</t>
    <phoneticPr fontId="2"/>
  </si>
  <si>
    <r>
      <t xml:space="preserve">#3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26</t>
    </r>
    <r>
      <rPr>
        <sz val="10"/>
        <color rgb="FFFF0000"/>
        <rFont val="ＭＳ Ｐゴシック"/>
        <family val="3"/>
        <charset val="128"/>
      </rPr>
      <t>年４月１日付けの株式分割を反映している（開示が反映後で行っており、</t>
    </r>
    <r>
      <rPr>
        <sz val="10"/>
        <color rgb="FFFF0000"/>
        <rFont val="Arial"/>
        <family val="2"/>
      </rPr>
      <t>2013</t>
    </r>
    <r>
      <rPr>
        <sz val="10"/>
        <color rgb="FFFF0000"/>
        <rFont val="ＭＳ Ｐゴシック"/>
        <family val="3"/>
        <charset val="128"/>
      </rPr>
      <t>年度は分割前の数値を作成していないため）</t>
    </r>
    <rPh sb="15" eb="17">
      <t>カブシキ</t>
    </rPh>
    <rPh sb="17" eb="19">
      <t>ブンカツ</t>
    </rPh>
    <rPh sb="20" eb="22">
      <t>ハンエイ</t>
    </rPh>
    <rPh sb="27" eb="29">
      <t>カイジ</t>
    </rPh>
    <rPh sb="30" eb="32">
      <t>ハンエイ</t>
    </rPh>
    <rPh sb="32" eb="33">
      <t>ゴ</t>
    </rPh>
    <rPh sb="34" eb="35">
      <t>オコナ</t>
    </rPh>
    <rPh sb="44" eb="46">
      <t>ネンド</t>
    </rPh>
    <rPh sb="47" eb="49">
      <t>ブンカツ</t>
    </rPh>
    <rPh sb="49" eb="50">
      <t>マエ</t>
    </rPh>
    <rPh sb="51" eb="53">
      <t>スウチ</t>
    </rPh>
    <rPh sb="54" eb="56">
      <t>サクセイ</t>
    </rPh>
    <phoneticPr fontId="2"/>
  </si>
  <si>
    <t>#4</t>
  </si>
  <si>
    <t>#4</t>
    <phoneticPr fontId="2"/>
  </si>
  <si>
    <r>
      <t>#4 2012</t>
    </r>
    <r>
      <rPr>
        <sz val="10"/>
        <color rgb="FFFF0000"/>
        <rFont val="ＭＳ Ｐゴシック"/>
        <family val="3"/>
        <charset val="128"/>
      </rPr>
      <t>年度の事業区分組替に関する遡及資料がなく、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とした。なお、当該資料があったとしても</t>
    </r>
    <r>
      <rPr>
        <sz val="10"/>
        <color rgb="FFFF0000"/>
        <rFont val="Arial"/>
        <family val="2"/>
      </rPr>
      <t>#1</t>
    </r>
    <r>
      <rPr>
        <sz val="10"/>
        <color rgb="FFFF0000"/>
        <rFont val="ＭＳ Ｐゴシック"/>
        <family val="3"/>
        <charset val="128"/>
      </rPr>
      <t>による制約あり。</t>
    </r>
    <rPh sb="7" eb="9">
      <t>ネンド</t>
    </rPh>
    <rPh sb="10" eb="12">
      <t>ジギョウ</t>
    </rPh>
    <rPh sb="12" eb="14">
      <t>クブン</t>
    </rPh>
    <rPh sb="14" eb="16">
      <t>クミカエ</t>
    </rPh>
    <rPh sb="17" eb="18">
      <t>カン</t>
    </rPh>
    <rPh sb="20" eb="22">
      <t>ソキュウ</t>
    </rPh>
    <rPh sb="22" eb="24">
      <t>シリョウ</t>
    </rPh>
    <rPh sb="42" eb="44">
      <t>トウガイ</t>
    </rPh>
    <rPh sb="44" eb="46">
      <t>シリョウ</t>
    </rPh>
    <rPh sb="59" eb="61">
      <t>セイヤク</t>
    </rPh>
    <phoneticPr fontId="2"/>
  </si>
  <si>
    <t>#5</t>
    <phoneticPr fontId="2"/>
  </si>
  <si>
    <r>
      <t xml:space="preserve">#5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計算書の有形固定資産取得支出。本来は非継続事業の影響があるが従来の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rPh sb="3" eb="5">
      <t>カイジ</t>
    </rPh>
    <rPh sb="11" eb="14">
      <t>ケイサンショ</t>
    </rPh>
    <rPh sb="26" eb="28">
      <t>ホンライ</t>
    </rPh>
    <rPh sb="29" eb="30">
      <t>ヒ</t>
    </rPh>
    <rPh sb="30" eb="32">
      <t>ケイゾク</t>
    </rPh>
    <rPh sb="32" eb="34">
      <t>ジギョウ</t>
    </rPh>
    <rPh sb="35" eb="37">
      <t>エイキョウ</t>
    </rPh>
    <rPh sb="41" eb="43">
      <t>ジュウライ</t>
    </rPh>
    <rPh sb="46" eb="48">
      <t>シリョウ</t>
    </rPh>
    <rPh sb="48" eb="50">
      <t>ソキュウ</t>
    </rPh>
    <rPh sb="54" eb="55">
      <t>シタガ</t>
    </rPh>
    <rPh sb="56" eb="58">
      <t>チョウセイ</t>
    </rPh>
    <phoneticPr fontId="2"/>
  </si>
  <si>
    <t>#6</t>
    <phoneticPr fontId="2"/>
  </si>
  <si>
    <r>
      <t xml:space="preserve">#6 </t>
    </r>
    <r>
      <rPr>
        <sz val="10"/>
        <color rgb="FFFF0000"/>
        <rFont val="ＭＳ Ｐゴシック"/>
        <family val="3"/>
        <charset val="128"/>
      </rPr>
      <t>短信補足資料として集計している償却費金額。公正価値評価完了による遡及修正の影響は調整済み。</t>
    </r>
    <rPh sb="3" eb="5">
      <t>タンシン</t>
    </rPh>
    <rPh sb="5" eb="7">
      <t>ホソク</t>
    </rPh>
    <rPh sb="7" eb="9">
      <t>シリョウ</t>
    </rPh>
    <rPh sb="12" eb="14">
      <t>シュウケイ</t>
    </rPh>
    <rPh sb="18" eb="20">
      <t>ショウキャク</t>
    </rPh>
    <rPh sb="20" eb="21">
      <t>ヒ</t>
    </rPh>
    <rPh sb="21" eb="23">
      <t>キンガク</t>
    </rPh>
    <rPh sb="24" eb="26">
      <t>コウセイ</t>
    </rPh>
    <rPh sb="26" eb="28">
      <t>カチ</t>
    </rPh>
    <rPh sb="28" eb="30">
      <t>ヒョウカ</t>
    </rPh>
    <rPh sb="30" eb="32">
      <t>カンリョウ</t>
    </rPh>
    <rPh sb="35" eb="37">
      <t>ソキュウ</t>
    </rPh>
    <rPh sb="37" eb="39">
      <t>シュウセイ</t>
    </rPh>
    <rPh sb="40" eb="42">
      <t>エイキョウ</t>
    </rPh>
    <rPh sb="43" eb="45">
      <t>チョウセイ</t>
    </rPh>
    <rPh sb="45" eb="46">
      <t>ズ</t>
    </rPh>
    <phoneticPr fontId="2"/>
  </si>
  <si>
    <r>
      <rPr>
        <sz val="10"/>
        <color rgb="FFFF0000"/>
        <rFont val="ＭＳ Ｐゴシック"/>
        <family val="3"/>
        <charset val="128"/>
      </rPr>
      <t>　　本来は非継続事業の影響もあるが従来の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phoneticPr fontId="2"/>
  </si>
  <si>
    <t>#7</t>
    <phoneticPr fontId="2"/>
  </si>
  <si>
    <r>
      <t xml:space="preserve">#7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計算書より。</t>
    </r>
    <r>
      <rPr>
        <sz val="10"/>
        <color rgb="FFFF0000"/>
        <rFont val="Arial"/>
        <family val="2"/>
      </rPr>
      <t>2008</t>
    </r>
    <r>
      <rPr>
        <sz val="10"/>
        <color rgb="FFFF0000"/>
        <rFont val="ＭＳ Ｐゴシック"/>
        <family val="3"/>
        <charset val="128"/>
      </rPr>
      <t>年度以前は企業結合会計改正による投資</t>
    </r>
    <r>
      <rPr>
        <sz val="10"/>
        <color rgb="FFFF0000"/>
        <rFont val="Arial"/>
        <family val="2"/>
      </rPr>
      <t>/</t>
    </r>
    <r>
      <rPr>
        <sz val="10"/>
        <color rgb="FFFF0000"/>
        <rFont val="ＭＳ Ｐゴシック"/>
        <family val="3"/>
        <charset val="128"/>
      </rPr>
      <t>財務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の取り扱いの変更を調整している。</t>
    </r>
    <rPh sb="3" eb="5">
      <t>カイジ</t>
    </rPh>
    <rPh sb="11" eb="14">
      <t>ケイサンショ</t>
    </rPh>
    <rPh sb="21" eb="23">
      <t>ネンド</t>
    </rPh>
    <rPh sb="23" eb="25">
      <t>イゼン</t>
    </rPh>
    <rPh sb="26" eb="28">
      <t>キギョウ</t>
    </rPh>
    <rPh sb="28" eb="30">
      <t>ケツゴウ</t>
    </rPh>
    <rPh sb="30" eb="32">
      <t>カイケイ</t>
    </rPh>
    <rPh sb="32" eb="34">
      <t>カイセイ</t>
    </rPh>
    <rPh sb="37" eb="39">
      <t>トウシ</t>
    </rPh>
    <rPh sb="40" eb="42">
      <t>ザイム</t>
    </rPh>
    <rPh sb="45" eb="46">
      <t>ト</t>
    </rPh>
    <rPh sb="47" eb="48">
      <t>アツカ</t>
    </rPh>
    <rPh sb="50" eb="52">
      <t>ヘンコウ</t>
    </rPh>
    <rPh sb="53" eb="55">
      <t>チョウセイ</t>
    </rPh>
    <phoneticPr fontId="2"/>
  </si>
  <si>
    <t>　　また、2006年度投資CFは2007年度短信において遡及修正されているが、この詳細は不明である。</t>
    <rPh sb="9" eb="11">
      <t>ネンド</t>
    </rPh>
    <rPh sb="11" eb="13">
      <t>トウシ</t>
    </rPh>
    <rPh sb="20" eb="22">
      <t>ネンド</t>
    </rPh>
    <rPh sb="22" eb="24">
      <t>タンシン</t>
    </rPh>
    <rPh sb="28" eb="30">
      <t>ソキュウ</t>
    </rPh>
    <rPh sb="30" eb="32">
      <t>シュウセイ</t>
    </rPh>
    <rPh sb="41" eb="43">
      <t>ショウサイ</t>
    </rPh>
    <rPh sb="44" eb="46">
      <t>フメイ</t>
    </rPh>
    <phoneticPr fontId="2"/>
  </si>
  <si>
    <t xml:space="preserve">FAS141R（企業結合会計改正）による年度を跨るPPA遡及開始、またこの改正により、連結子会社株の追加取得が投資CF→財務CFへ変更
</t>
    <rPh sb="8" eb="10">
      <t>キギョウ</t>
    </rPh>
    <rPh sb="10" eb="12">
      <t>ケツゴウ</t>
    </rPh>
    <rPh sb="12" eb="14">
      <t>カイケイ</t>
    </rPh>
    <rPh sb="14" eb="16">
      <t>カイセイ</t>
    </rPh>
    <rPh sb="20" eb="22">
      <t>ネンド</t>
    </rPh>
    <rPh sb="23" eb="24">
      <t>マタガ</t>
    </rPh>
    <rPh sb="28" eb="30">
      <t>ソキュウ</t>
    </rPh>
    <rPh sb="30" eb="32">
      <t>カイシ</t>
    </rPh>
    <rPh sb="37" eb="39">
      <t>カイセイ</t>
    </rPh>
    <rPh sb="43" eb="45">
      <t>レンケツ</t>
    </rPh>
    <rPh sb="45" eb="48">
      <t>コガイシャ</t>
    </rPh>
    <rPh sb="48" eb="49">
      <t>カブ</t>
    </rPh>
    <rPh sb="50" eb="52">
      <t>ツイカ</t>
    </rPh>
    <rPh sb="52" eb="54">
      <t>シュトク</t>
    </rPh>
    <rPh sb="55" eb="57">
      <t>トウシ</t>
    </rPh>
    <rPh sb="60" eb="62">
      <t>ザイム</t>
    </rPh>
    <rPh sb="65" eb="67">
      <t>ヘンコウ</t>
    </rPh>
    <phoneticPr fontId="2"/>
  </si>
  <si>
    <t>*2013.3有報と元資料である2012.3非継続遡及資料と齟齬あり。</t>
    <rPh sb="7" eb="8">
      <t>タモツ</t>
    </rPh>
    <rPh sb="8" eb="9">
      <t>ホウ</t>
    </rPh>
    <rPh sb="10" eb="11">
      <t>モト</t>
    </rPh>
    <rPh sb="11" eb="13">
      <t>シリョウ</t>
    </rPh>
    <rPh sb="27" eb="29">
      <t>シリョウ</t>
    </rPh>
    <rPh sb="30" eb="32">
      <t>ソゴ</t>
    </rPh>
    <phoneticPr fontId="2"/>
  </si>
  <si>
    <t>別紙まとめ</t>
    <rPh sb="0" eb="2">
      <t>ベッシ</t>
    </rPh>
    <phoneticPr fontId="2"/>
  </si>
  <si>
    <t>別紙まとめ</t>
    <rPh sb="0" eb="2">
      <t>ベッシ</t>
    </rPh>
    <phoneticPr fontId="2"/>
  </si>
  <si>
    <t>非継続発生</t>
    <rPh sb="0" eb="1">
      <t>ヒ</t>
    </rPh>
    <rPh sb="1" eb="3">
      <t>ケイゾク</t>
    </rPh>
    <rPh sb="3" eb="5">
      <t>ハッセイ</t>
    </rPh>
    <phoneticPr fontId="2"/>
  </si>
  <si>
    <t>SME</t>
    <phoneticPr fontId="2"/>
  </si>
  <si>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*</t>
    </r>
    <r>
      <rPr>
        <sz val="10"/>
        <color rgb="FFFF0000"/>
        <rFont val="ＭＳ Ｐゴシック"/>
        <family val="3"/>
        <charset val="128"/>
      </rPr>
      <t>）</t>
    </r>
    <r>
      <rPr>
        <sz val="10"/>
        <rFont val="Arial"/>
        <family val="2"/>
      </rPr>
      <t>2012.3</t>
    </r>
    <r>
      <rPr>
        <sz val="10"/>
        <rFont val="ＭＳ Ｐゴシック"/>
        <family val="3"/>
        <charset val="128"/>
      </rPr>
      <t>有報</t>
    </r>
    <rPh sb="9" eb="10">
      <t>タモツ</t>
    </rPh>
    <rPh sb="10" eb="11">
      <t>ホウ</t>
    </rPh>
    <phoneticPr fontId="2"/>
  </si>
  <si>
    <t>#7</t>
    <phoneticPr fontId="2"/>
  </si>
  <si>
    <t>IR業績推移償却費（更新後）</t>
    <rPh sb="2" eb="4">
      <t>ギョウセキ</t>
    </rPh>
    <rPh sb="4" eb="6">
      <t>スイイ</t>
    </rPh>
    <rPh sb="6" eb="8">
      <t>ショウキャク</t>
    </rPh>
    <rPh sb="8" eb="9">
      <t>ヒ</t>
    </rPh>
    <rPh sb="10" eb="13">
      <t>コウシンゴ</t>
    </rPh>
    <phoneticPr fontId="2"/>
  </si>
  <si>
    <t>IFRS</t>
    <phoneticPr fontId="2"/>
  </si>
  <si>
    <r>
      <t>2014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</si>
  <si>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2015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</si>
  <si>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2016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</si>
  <si>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t>区分</t>
    <rPh sb="0" eb="2">
      <t>クブン</t>
    </rPh>
    <phoneticPr fontId="2"/>
  </si>
  <si>
    <t>（注）</t>
    <phoneticPr fontId="2"/>
  </si>
  <si>
    <r>
      <rPr>
        <sz val="9"/>
        <rFont val="ＭＳ Ｐゴシック"/>
        <family val="3"/>
        <charset val="128"/>
      </rPr>
      <t>当社は、</t>
    </r>
    <r>
      <rPr>
        <sz val="9"/>
        <rFont val="Arial"/>
        <family val="2"/>
      </rPr>
      <t>2016</t>
    </r>
    <r>
      <rPr>
        <sz val="9"/>
        <rFont val="ＭＳ Ｐゴシック"/>
        <family val="3"/>
        <charset val="128"/>
      </rPr>
      <t>年度の第</t>
    </r>
    <r>
      <rPr>
        <sz val="9"/>
        <rFont val="Arial"/>
        <family val="2"/>
      </rPr>
      <t>1</t>
    </r>
    <r>
      <rPr>
        <sz val="9"/>
        <rFont val="ＭＳ Ｐゴシック"/>
        <family val="3"/>
        <charset val="128"/>
      </rPr>
      <t>四半期から連結財務諸表に国際会計基準（</t>
    </r>
    <r>
      <rPr>
        <sz val="9"/>
        <rFont val="Arial"/>
        <family val="2"/>
      </rPr>
      <t>IFRS</t>
    </r>
    <r>
      <rPr>
        <sz val="9"/>
        <rFont val="ＭＳ Ｐゴシック"/>
        <family val="3"/>
        <charset val="128"/>
      </rPr>
      <t>）を適用しており、本資料では</t>
    </r>
    <r>
      <rPr>
        <sz val="9"/>
        <rFont val="Arial"/>
        <family val="2"/>
      </rPr>
      <t>2015</t>
    </r>
    <r>
      <rPr>
        <sz val="9"/>
        <rFont val="ＭＳ Ｐゴシック"/>
        <family val="3"/>
        <charset val="128"/>
      </rPr>
      <t>年度以降は国際会計基準（</t>
    </r>
    <r>
      <rPr>
        <sz val="9"/>
        <rFont val="Arial"/>
        <family val="2"/>
      </rPr>
      <t>IFRS</t>
    </r>
    <r>
      <rPr>
        <sz val="9"/>
        <rFont val="ＭＳ Ｐゴシック"/>
        <family val="3"/>
        <charset val="128"/>
      </rPr>
      <t>）、</t>
    </r>
    <phoneticPr fontId="2"/>
  </si>
  <si>
    <r>
      <t>2014</t>
    </r>
    <r>
      <rPr>
        <sz val="9"/>
        <rFont val="ＭＳ Ｐゴシック"/>
        <family val="3"/>
        <charset val="128"/>
      </rPr>
      <t>年度以前は米国会計基準に基づいて作成しております。</t>
    </r>
    <phoneticPr fontId="2"/>
  </si>
  <si>
    <t>税引前当期純利益</t>
    <rPh sb="0" eb="2">
      <t>ゼイビキ</t>
    </rPh>
    <rPh sb="2" eb="3">
      <t>マエ</t>
    </rPh>
    <rPh sb="3" eb="5">
      <t>トウキ</t>
    </rPh>
    <rPh sb="5" eb="6">
      <t>ジュン</t>
    </rPh>
    <rPh sb="6" eb="8">
      <t>リエキ</t>
    </rPh>
    <phoneticPr fontId="2"/>
  </si>
  <si>
    <r>
      <t>2017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</si>
  <si>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r>
      <t>2018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</si>
  <si>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r>
      <t>2.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</si>
  <si>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3.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</si>
  <si>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r>
      <t>4.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</si>
  <si>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r>
      <t>2019年度</t>
    </r>
    <r>
      <rPr>
        <sz val="9"/>
        <rFont val="ＭＳ Ｐゴシック"/>
        <family val="3"/>
        <charset val="128"/>
      </rPr>
      <t/>
    </r>
    <rPh sb="4" eb="6">
      <t>ネンド</t>
    </rPh>
    <phoneticPr fontId="2"/>
  </si>
  <si>
    <t>（単位：百万円）</t>
    <phoneticPr fontId="2"/>
  </si>
  <si>
    <t>米国会計基準</t>
    <rPh sb="0" eb="6">
      <t>ベイコクカイケイキジュン</t>
    </rPh>
    <phoneticPr fontId="2"/>
  </si>
  <si>
    <r>
      <t>2020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</si>
  <si>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2021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</si>
  <si>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2022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</si>
  <si>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t>ニデック株式会社　過去10年間の業績推移</t>
    <phoneticPr fontId="2"/>
  </si>
  <si>
    <r>
      <t>2023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</si>
</sst>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#,##0_ "/>
    <numFmt numFmtId="179" formatCode="#,##0.0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i/>
      <sz val="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10"/>
      <color indexed="12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8"/>
      <color rgb="FFFF0000"/>
      <name val="Arial"/>
      <family val="2"/>
    </font>
    <font>
      <sz val="10"/>
      <color rgb="FFFF0000"/>
      <name val="Arial Unicode MS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Arial"/>
      <family val="2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177" fontId="5" fillId="0" borderId="0" xfId="3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3" borderId="1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vertical="center"/>
    </xf>
    <xf numFmtId="177" fontId="10" fillId="3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3" borderId="0" xfId="3" applyNumberFormat="1" applyFont="1" applyFill="1" applyAlignment="1">
      <alignment vertical="center"/>
    </xf>
    <xf numFmtId="0" fontId="9" fillId="4" borderId="2" xfId="3" applyNumberFormat="1" applyFont="1" applyFill="1" applyBorder="1" applyAlignment="1">
      <alignment horizontal="center" vertical="center"/>
    </xf>
    <xf numFmtId="177" fontId="12" fillId="0" borderId="0" xfId="4" applyNumberFormat="1" applyFont="1" applyFill="1" applyAlignment="1">
      <alignment horizontal="left" vertical="center"/>
    </xf>
    <xf numFmtId="178" fontId="6" fillId="4" borderId="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6" fillId="3" borderId="0" xfId="3" applyNumberFormat="1" applyFont="1" applyFill="1" applyBorder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8" fontId="6" fillId="4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horizontal="right" vertical="center"/>
    </xf>
    <xf numFmtId="178" fontId="6" fillId="3" borderId="3" xfId="3" applyNumberFormat="1" applyFont="1" applyFill="1" applyBorder="1" applyAlignment="1">
      <alignment vertical="center"/>
    </xf>
    <xf numFmtId="178" fontId="6" fillId="4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177" fontId="6" fillId="0" borderId="0" xfId="5" applyNumberFormat="1" applyFont="1" applyFill="1" applyAlignment="1">
      <alignment vertical="center"/>
    </xf>
    <xf numFmtId="177" fontId="6" fillId="0" borderId="0" xfId="4" applyNumberFormat="1" applyFont="1" applyFill="1" applyAlignment="1">
      <alignment vertical="center"/>
    </xf>
    <xf numFmtId="177" fontId="15" fillId="3" borderId="0" xfId="5" applyNumberFormat="1" applyFont="1" applyFill="1" applyAlignment="1">
      <alignment vertical="center"/>
    </xf>
    <xf numFmtId="177" fontId="15" fillId="0" borderId="0" xfId="4" applyNumberFormat="1" applyFont="1" applyFill="1" applyAlignment="1">
      <alignment horizontal="right" vertical="center"/>
    </xf>
    <xf numFmtId="177" fontId="15" fillId="0" borderId="0" xfId="4" applyNumberFormat="1" applyFont="1" applyFill="1" applyAlignment="1">
      <alignment vertical="center"/>
    </xf>
    <xf numFmtId="177" fontId="15" fillId="0" borderId="0" xfId="5" applyNumberFormat="1" applyFont="1" applyFill="1" applyAlignment="1">
      <alignment vertical="center"/>
    </xf>
    <xf numFmtId="179" fontId="6" fillId="3" borderId="5" xfId="5" applyNumberFormat="1" applyFont="1" applyFill="1" applyBorder="1" applyAlignment="1">
      <alignment vertical="center"/>
    </xf>
    <xf numFmtId="179" fontId="6" fillId="0" borderId="5" xfId="5" applyNumberFormat="1" applyFont="1" applyFill="1" applyBorder="1" applyAlignment="1">
      <alignment vertical="center"/>
    </xf>
    <xf numFmtId="179" fontId="6" fillId="4" borderId="5" xfId="5" applyNumberFormat="1" applyFont="1" applyFill="1" applyBorder="1" applyAlignment="1">
      <alignment horizontal="right" vertical="center"/>
    </xf>
    <xf numFmtId="179" fontId="6" fillId="0" borderId="5" xfId="5" applyNumberFormat="1" applyFont="1" applyFill="1" applyBorder="1" applyAlignment="1">
      <alignment horizontal="right" vertical="center"/>
    </xf>
    <xf numFmtId="177" fontId="10" fillId="0" borderId="5" xfId="5" applyNumberFormat="1" applyFont="1" applyFill="1" applyBorder="1" applyAlignment="1">
      <alignment vertical="center"/>
    </xf>
    <xf numFmtId="179" fontId="6" fillId="3" borderId="6" xfId="5" applyNumberFormat="1" applyFont="1" applyFill="1" applyBorder="1" applyAlignment="1">
      <alignment vertical="center"/>
    </xf>
    <xf numFmtId="179" fontId="6" fillId="0" borderId="6" xfId="5" applyNumberFormat="1" applyFont="1" applyFill="1" applyBorder="1" applyAlignment="1">
      <alignment vertical="center"/>
    </xf>
    <xf numFmtId="179" fontId="6" fillId="4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7" fontId="10" fillId="0" borderId="6" xfId="5" applyNumberFormat="1" applyFont="1" applyFill="1" applyBorder="1" applyAlignment="1">
      <alignment vertical="center"/>
    </xf>
    <xf numFmtId="177" fontId="16" fillId="0" borderId="0" xfId="3" applyNumberFormat="1" applyFont="1" applyFill="1" applyAlignment="1">
      <alignment vertical="center"/>
    </xf>
    <xf numFmtId="178" fontId="6" fillId="3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6" fontId="17" fillId="0" borderId="0" xfId="4" applyNumberFormat="1" applyFont="1" applyFill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7" fillId="3" borderId="8" xfId="4" applyNumberFormat="1" applyFont="1" applyFill="1" applyBorder="1" applyAlignment="1">
      <alignment vertical="center"/>
    </xf>
    <xf numFmtId="176" fontId="17" fillId="0" borderId="8" xfId="4" applyNumberFormat="1" applyFont="1" applyFill="1" applyBorder="1" applyAlignment="1">
      <alignment vertical="center"/>
    </xf>
    <xf numFmtId="176" fontId="18" fillId="0" borderId="8" xfId="4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78" fontId="6" fillId="3" borderId="9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vertical="center"/>
    </xf>
    <xf numFmtId="177" fontId="0" fillId="0" borderId="0" xfId="3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177" fontId="13" fillId="0" borderId="0" xfId="5" applyNumberFormat="1" applyFont="1" applyFill="1" applyAlignment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>
      <alignment vertical="center"/>
    </xf>
    <xf numFmtId="176" fontId="22" fillId="0" borderId="8" xfId="4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40" fontId="0" fillId="0" borderId="0" xfId="1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40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0" borderId="0" xfId="1" applyFont="1">
      <alignment vertical="center"/>
    </xf>
    <xf numFmtId="38" fontId="0" fillId="3" borderId="0" xfId="1" applyFont="1" applyFill="1">
      <alignment vertical="center"/>
    </xf>
    <xf numFmtId="38" fontId="3" fillId="0" borderId="0" xfId="0" applyNumberFormat="1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8" fontId="25" fillId="0" borderId="9" xfId="3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178" fontId="25" fillId="0" borderId="1" xfId="3" applyNumberFormat="1" applyFont="1" applyFill="1" applyBorder="1" applyAlignment="1">
      <alignment vertical="center"/>
    </xf>
    <xf numFmtId="176" fontId="0" fillId="0" borderId="0" xfId="2" applyNumberFormat="1" applyFont="1" applyFill="1">
      <alignment vertical="center"/>
    </xf>
    <xf numFmtId="38" fontId="3" fillId="0" borderId="0" xfId="1" applyFont="1">
      <alignment vertical="center"/>
    </xf>
    <xf numFmtId="176" fontId="3" fillId="0" borderId="0" xfId="2" applyNumberFormat="1" applyFont="1">
      <alignment vertical="center"/>
    </xf>
    <xf numFmtId="40" fontId="3" fillId="0" borderId="0" xfId="1" applyNumberFormat="1" applyFont="1">
      <alignment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/>
    </xf>
    <xf numFmtId="179" fontId="7" fillId="0" borderId="5" xfId="5" applyNumberFormat="1" applyFont="1" applyFill="1" applyBorder="1" applyAlignment="1">
      <alignment vertical="center"/>
    </xf>
    <xf numFmtId="177" fontId="10" fillId="0" borderId="0" xfId="3" applyNumberFormat="1" applyFont="1" applyFill="1" applyAlignment="1">
      <alignment horizontal="center" vertical="center"/>
    </xf>
    <xf numFmtId="40" fontId="3" fillId="3" borderId="0" xfId="1" applyNumberFormat="1" applyFont="1" applyFill="1">
      <alignment vertical="center"/>
    </xf>
    <xf numFmtId="177" fontId="27" fillId="0" borderId="0" xfId="5" applyNumberFormat="1" applyFont="1" applyFill="1" applyAlignment="1">
      <alignment vertical="center"/>
    </xf>
    <xf numFmtId="178" fontId="27" fillId="2" borderId="3" xfId="3" applyNumberFormat="1" applyFont="1" applyFill="1" applyBorder="1" applyAlignment="1">
      <alignment horizontal="center" vertical="center"/>
    </xf>
    <xf numFmtId="178" fontId="27" fillId="2" borderId="9" xfId="3" applyNumberFormat="1" applyFont="1" applyFill="1" applyBorder="1" applyAlignment="1">
      <alignment horizontal="center" vertical="center"/>
    </xf>
    <xf numFmtId="176" fontId="29" fillId="2" borderId="8" xfId="4" applyNumberFormat="1" applyFont="1" applyFill="1" applyBorder="1" applyAlignment="1">
      <alignment horizontal="center" vertical="center"/>
    </xf>
    <xf numFmtId="178" fontId="27" fillId="2" borderId="7" xfId="3" applyNumberFormat="1" applyFont="1" applyFill="1" applyBorder="1" applyAlignment="1">
      <alignment horizontal="center" vertical="center"/>
    </xf>
    <xf numFmtId="179" fontId="27" fillId="2" borderId="6" xfId="5" applyNumberFormat="1" applyFont="1" applyFill="1" applyBorder="1" applyAlignment="1">
      <alignment horizontal="center" vertical="center"/>
    </xf>
    <xf numFmtId="179" fontId="27" fillId="2" borderId="5" xfId="5" applyNumberFormat="1" applyFont="1" applyFill="1" applyBorder="1" applyAlignment="1">
      <alignment horizontal="center" vertical="center"/>
    </xf>
    <xf numFmtId="178" fontId="27" fillId="2" borderId="4" xfId="3" applyNumberFormat="1" applyFont="1" applyFill="1" applyBorder="1" applyAlignment="1">
      <alignment horizontal="center" vertical="center"/>
    </xf>
    <xf numFmtId="178" fontId="30" fillId="2" borderId="4" xfId="3" applyNumberFormat="1" applyFont="1" applyFill="1" applyBorder="1" applyAlignment="1">
      <alignment horizontal="center" vertical="center"/>
    </xf>
    <xf numFmtId="178" fontId="27" fillId="2" borderId="1" xfId="3" applyNumberFormat="1" applyFont="1" applyFill="1" applyBorder="1" applyAlignment="1">
      <alignment horizontal="center" vertical="center"/>
    </xf>
    <xf numFmtId="177" fontId="27" fillId="0" borderId="0" xfId="4" applyNumberFormat="1" applyFont="1" applyFill="1" applyAlignment="1">
      <alignment vertical="center"/>
    </xf>
    <xf numFmtId="177" fontId="28" fillId="0" borderId="0" xfId="5" applyNumberFormat="1" applyFont="1" applyFill="1" applyAlignment="1">
      <alignment vertical="center"/>
    </xf>
    <xf numFmtId="178" fontId="7" fillId="0" borderId="1" xfId="3" applyNumberFormat="1" applyFont="1" applyFill="1" applyBorder="1" applyAlignment="1">
      <alignment vertical="center" shrinkToFit="1"/>
    </xf>
    <xf numFmtId="177" fontId="31" fillId="0" borderId="0" xfId="3" applyNumberFormat="1" applyFont="1" applyFill="1" applyAlignment="1">
      <alignment horizontal="left" vertical="center"/>
    </xf>
    <xf numFmtId="0" fontId="32" fillId="0" borderId="0" xfId="0" applyFont="1">
      <alignment vertical="center"/>
    </xf>
    <xf numFmtId="3" fontId="0" fillId="0" borderId="0" xfId="0" applyNumberFormat="1" applyFill="1">
      <alignment vertical="center"/>
    </xf>
    <xf numFmtId="38" fontId="0" fillId="2" borderId="0" xfId="1" applyFont="1" applyFill="1">
      <alignment vertical="center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vertical="center" shrinkToFit="1"/>
    </xf>
    <xf numFmtId="177" fontId="24" fillId="0" borderId="0" xfId="3" applyNumberFormat="1" applyFont="1" applyFill="1" applyAlignment="1">
      <alignment vertical="center"/>
    </xf>
    <xf numFmtId="177" fontId="33" fillId="0" borderId="0" xfId="3" applyNumberFormat="1" applyFont="1" applyFill="1" applyAlignment="1">
      <alignment vertical="center"/>
    </xf>
    <xf numFmtId="177" fontId="33" fillId="0" borderId="0" xfId="3" applyNumberFormat="1" applyFont="1" applyFill="1" applyAlignment="1">
      <alignment horizontal="center" vertical="center"/>
    </xf>
    <xf numFmtId="177" fontId="33" fillId="0" borderId="0" xfId="3" applyNumberFormat="1" applyFont="1" applyFill="1" applyAlignment="1">
      <alignment horizontal="center" vertical="center" shrinkToFit="1"/>
    </xf>
    <xf numFmtId="0" fontId="34" fillId="0" borderId="0" xfId="0" applyFont="1">
      <alignment vertical="center"/>
    </xf>
    <xf numFmtId="177" fontId="13" fillId="6" borderId="0" xfId="5" applyNumberFormat="1" applyFont="1" applyFill="1" applyAlignment="1">
      <alignment vertical="center"/>
    </xf>
    <xf numFmtId="177" fontId="5" fillId="6" borderId="0" xfId="3" applyNumberFormat="1" applyFont="1" applyFill="1" applyAlignment="1">
      <alignment vertical="center"/>
    </xf>
    <xf numFmtId="177" fontId="10" fillId="6" borderId="0" xfId="3" applyNumberFormat="1" applyFont="1" applyFill="1" applyAlignment="1">
      <alignment horizontal="right" vertical="center"/>
    </xf>
    <xf numFmtId="178" fontId="6" fillId="6" borderId="1" xfId="3" applyNumberFormat="1" applyFont="1" applyFill="1" applyBorder="1" applyAlignment="1">
      <alignment vertical="center"/>
    </xf>
    <xf numFmtId="177" fontId="6" fillId="6" borderId="0" xfId="3" applyNumberFormat="1" applyFont="1" applyFill="1" applyBorder="1" applyAlignment="1">
      <alignment vertical="center"/>
    </xf>
    <xf numFmtId="176" fontId="6" fillId="6" borderId="1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8" fontId="6" fillId="6" borderId="0" xfId="3" applyNumberFormat="1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 wrapText="1"/>
    </xf>
    <xf numFmtId="177" fontId="10" fillId="0" borderId="0" xfId="3" applyNumberFormat="1" applyFont="1" applyFill="1" applyAlignment="1">
      <alignment vertical="center"/>
    </xf>
    <xf numFmtId="0" fontId="9" fillId="0" borderId="4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right" vertical="center"/>
    </xf>
    <xf numFmtId="0" fontId="9" fillId="6" borderId="4" xfId="3" applyNumberFormat="1" applyFont="1" applyFill="1" applyBorder="1" applyAlignment="1">
      <alignment horizontal="center" vertical="center"/>
    </xf>
    <xf numFmtId="177" fontId="35" fillId="0" borderId="0" xfId="3" applyNumberFormat="1" applyFont="1" applyFill="1" applyAlignment="1">
      <alignment vertical="center"/>
    </xf>
    <xf numFmtId="177" fontId="10" fillId="0" borderId="1" xfId="3" applyNumberFormat="1" applyFont="1" applyFill="1" applyBorder="1" applyAlignment="1">
      <alignment horizontal="center" vertical="center"/>
    </xf>
    <xf numFmtId="176" fontId="6" fillId="6" borderId="1" xfId="3" applyNumberFormat="1" applyFont="1" applyFill="1" applyBorder="1" applyAlignment="1">
      <alignment horizontal="right" vertical="center"/>
    </xf>
    <xf numFmtId="177" fontId="0" fillId="6" borderId="0" xfId="3" applyNumberFormat="1" applyFont="1" applyFill="1" applyAlignment="1">
      <alignment vertical="center"/>
    </xf>
    <xf numFmtId="177" fontId="10" fillId="6" borderId="6" xfId="5" applyNumberFormat="1" applyFont="1" applyFill="1" applyBorder="1" applyAlignment="1">
      <alignment vertical="center"/>
    </xf>
    <xf numFmtId="177" fontId="10" fillId="6" borderId="5" xfId="5" applyNumberFormat="1" applyFont="1" applyFill="1" applyBorder="1" applyAlignment="1">
      <alignment vertical="center"/>
    </xf>
    <xf numFmtId="177" fontId="10" fillId="0" borderId="2" xfId="3" applyNumberFormat="1" applyFont="1" applyFill="1" applyBorder="1" applyAlignment="1">
      <alignment horizontal="center" vertical="center"/>
    </xf>
    <xf numFmtId="177" fontId="10" fillId="0" borderId="10" xfId="3" applyNumberFormat="1" applyFont="1" applyFill="1" applyBorder="1" applyAlignment="1">
      <alignment horizontal="center" vertical="center"/>
    </xf>
    <xf numFmtId="177" fontId="10" fillId="0" borderId="12" xfId="3" applyNumberFormat="1" applyFont="1" applyFill="1" applyBorder="1" applyAlignment="1">
      <alignment horizontal="center" vertical="center"/>
    </xf>
    <xf numFmtId="177" fontId="19" fillId="0" borderId="0" xfId="3" applyNumberFormat="1" applyFont="1" applyFill="1" applyAlignment="1">
      <alignment horizontal="center" vertical="center" wrapText="1"/>
    </xf>
    <xf numFmtId="177" fontId="10" fillId="0" borderId="3" xfId="3" applyNumberFormat="1" applyFont="1" applyFill="1" applyBorder="1" applyAlignment="1">
      <alignment vertical="center"/>
    </xf>
    <xf numFmtId="177" fontId="10" fillId="0" borderId="4" xfId="3" applyNumberFormat="1" applyFont="1" applyFill="1" applyBorder="1" applyAlignment="1">
      <alignment vertical="center"/>
    </xf>
    <xf numFmtId="179" fontId="6" fillId="0" borderId="7" xfId="5" applyNumberFormat="1" applyFont="1" applyFill="1" applyBorder="1" applyAlignment="1">
      <alignment vertical="center"/>
    </xf>
    <xf numFmtId="179" fontId="6" fillId="0" borderId="4" xfId="5" applyNumberFormat="1" applyFont="1" applyFill="1" applyBorder="1" applyAlignment="1">
      <alignment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5"/>
    <cellStyle name="標準" xfId="0" builtinId="0"/>
    <cellStyle name="標準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180975</xdr:rowOff>
    </xdr:from>
    <xdr:to>
      <xdr:col>1</xdr:col>
      <xdr:colOff>0</xdr:colOff>
      <xdr:row>13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2276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>
    <xdr:from>
      <xdr:col>0</xdr:col>
      <xdr:colOff>1516529</xdr:colOff>
      <xdr:row>10</xdr:row>
      <xdr:rowOff>138206</xdr:rowOff>
    </xdr:from>
    <xdr:to>
      <xdr:col>0</xdr:col>
      <xdr:colOff>1516529</xdr:colOff>
      <xdr:row>11</xdr:row>
      <xdr:rowOff>156883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16529" y="2229971"/>
          <a:ext cx="0" cy="227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11</xdr:col>
      <xdr:colOff>477838</xdr:colOff>
      <xdr:row>15</xdr:row>
      <xdr:rowOff>180975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2724150"/>
          <a:ext cx="9793288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（注）</a:t>
          </a:r>
          <a:r>
            <a:rPr lang="en-US" altLang="ja-JP" sz="800" b="0" i="0" u="none" strike="noStrike" baseline="0">
              <a:solidFill>
                <a:srgbClr val="FF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※</a:t>
          </a:r>
        </a:p>
        <a:p>
          <a:pPr algn="l" rtl="0">
            <a:defRPr sz="1000"/>
          </a:pP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年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月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日付で</a:t>
          </a:r>
          <a:r>
            <a:rPr kumimoji="1" lang="ja-JP" altLang="en-US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、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普通株式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株につき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株の株式分割を行っております。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上記は</a:t>
          </a:r>
          <a:r>
            <a:rPr kumimoji="1" lang="en-US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2014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年度の期首に当該株式分割が行われたものと仮定して「</a:t>
          </a: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１株当たり純利益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」及び「</a:t>
          </a: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１株当たり配当金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」を算定しております。</a:t>
          </a:r>
        </a:p>
      </xdr:txBody>
    </xdr:sp>
    <xdr:clientData/>
  </xdr:twoCellAnchor>
  <xdr:oneCellAnchor>
    <xdr:from>
      <xdr:col>0</xdr:col>
      <xdr:colOff>1095375</xdr:colOff>
      <xdr:row>11</xdr:row>
      <xdr:rowOff>0</xdr:rowOff>
    </xdr:from>
    <xdr:ext cx="287258" cy="225703"/>
    <xdr:sp macro="" textlink="">
      <xdr:nvSpPr>
        <xdr:cNvPr id="7" name="テキスト ボックス 6"/>
        <xdr:cNvSpPr txBox="1"/>
      </xdr:nvSpPr>
      <xdr:spPr>
        <a:xfrm>
          <a:off x="1095375" y="2095500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1095375</xdr:colOff>
      <xdr:row>12</xdr:row>
      <xdr:rowOff>9525</xdr:rowOff>
    </xdr:from>
    <xdr:ext cx="287258" cy="225703"/>
    <xdr:sp macro="" textlink="">
      <xdr:nvSpPr>
        <xdr:cNvPr id="8" name="テキスト ボックス 7"/>
        <xdr:cNvSpPr txBox="1"/>
      </xdr:nvSpPr>
      <xdr:spPr>
        <a:xfrm>
          <a:off x="1095375" y="231457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opLeftCell="F10" workbookViewId="0">
      <selection activeCell="G14" sqref="G14"/>
    </sheetView>
  </sheetViews>
  <sheetFormatPr defaultRowHeight="13" outlineLevelCol="1"/>
  <cols>
    <col min="1" max="1" width="3.26953125" customWidth="1"/>
    <col min="3" max="3" width="12.26953125" bestFit="1" customWidth="1"/>
    <col min="5" max="5" width="31.6328125" bestFit="1" customWidth="1"/>
    <col min="6" max="6" width="37.26953125" bestFit="1" customWidth="1"/>
    <col min="7" max="7" width="37.90625" customWidth="1"/>
    <col min="8" max="8" width="28" hidden="1" customWidth="1" outlineLevel="1"/>
    <col min="9" max="9" width="24.08984375" customWidth="1" collapsed="1"/>
    <col min="10" max="10" width="25.26953125" hidden="1" customWidth="1" outlineLevel="1"/>
    <col min="11" max="11" width="41" customWidth="1" collapsed="1"/>
    <col min="12" max="12" width="49.7265625" hidden="1" customWidth="1" outlineLevel="1"/>
    <col min="13" max="13" width="17.6328125" bestFit="1" customWidth="1" collapsed="1"/>
    <col min="14" max="14" width="51.36328125" hidden="1" customWidth="1" outlineLevel="1"/>
    <col min="15" max="15" width="9" collapsed="1"/>
  </cols>
  <sheetData>
    <row r="1" spans="2:14">
      <c r="H1" s="4" t="s">
        <v>28</v>
      </c>
    </row>
    <row r="3" spans="2:14" ht="26">
      <c r="B3" s="72" t="s">
        <v>27</v>
      </c>
      <c r="C3" s="73"/>
      <c r="D3" s="73"/>
      <c r="E3" s="74" t="s">
        <v>80</v>
      </c>
      <c r="F3" s="74" t="s">
        <v>82</v>
      </c>
      <c r="G3" s="74" t="s">
        <v>16</v>
      </c>
      <c r="H3" s="75" t="s">
        <v>22</v>
      </c>
      <c r="I3" s="74" t="s">
        <v>13</v>
      </c>
      <c r="J3" s="75" t="s">
        <v>17</v>
      </c>
      <c r="K3" s="74" t="s">
        <v>14</v>
      </c>
      <c r="L3" s="75" t="s">
        <v>25</v>
      </c>
      <c r="M3" s="74" t="s">
        <v>15</v>
      </c>
      <c r="N3" s="75" t="s">
        <v>23</v>
      </c>
    </row>
    <row r="4" spans="2:14">
      <c r="B4" s="77" t="s">
        <v>4</v>
      </c>
      <c r="C4" s="77" t="s">
        <v>69</v>
      </c>
      <c r="D4" s="77">
        <v>2004.3</v>
      </c>
      <c r="E4" s="76"/>
      <c r="F4" s="76" t="s">
        <v>84</v>
      </c>
      <c r="G4" s="77"/>
      <c r="H4" s="78"/>
      <c r="I4" s="77"/>
      <c r="J4" s="78"/>
      <c r="K4" s="77"/>
      <c r="L4" s="78" t="s">
        <v>60</v>
      </c>
      <c r="M4" s="77" t="s">
        <v>61</v>
      </c>
      <c r="N4" s="78"/>
    </row>
    <row r="5" spans="2:14">
      <c r="B5" s="77" t="s">
        <v>5</v>
      </c>
      <c r="C5" s="78" t="s">
        <v>70</v>
      </c>
      <c r="D5" s="77">
        <v>2005.3</v>
      </c>
      <c r="E5" s="79" t="s">
        <v>81</v>
      </c>
      <c r="F5" s="78" t="s">
        <v>83</v>
      </c>
      <c r="G5" s="78"/>
      <c r="H5" s="78"/>
      <c r="I5" s="78"/>
      <c r="J5" s="78"/>
      <c r="K5" s="78"/>
      <c r="L5" s="78" t="s">
        <v>62</v>
      </c>
      <c r="M5" s="77"/>
      <c r="N5" s="78"/>
    </row>
    <row r="6" spans="2:14">
      <c r="B6" s="77" t="s">
        <v>6</v>
      </c>
      <c r="C6" s="77" t="s">
        <v>71</v>
      </c>
      <c r="D6" s="77">
        <v>2006.3</v>
      </c>
      <c r="E6" s="77"/>
      <c r="F6" s="77"/>
      <c r="G6" s="77"/>
      <c r="H6" s="78"/>
      <c r="I6" s="78"/>
      <c r="J6" s="78"/>
      <c r="K6" s="78"/>
      <c r="L6" s="78"/>
      <c r="M6" s="77" t="s">
        <v>63</v>
      </c>
      <c r="N6" s="77" t="s">
        <v>166</v>
      </c>
    </row>
    <row r="7" spans="2:14" ht="26">
      <c r="B7" s="77" t="s">
        <v>7</v>
      </c>
      <c r="C7" s="77" t="s">
        <v>72</v>
      </c>
      <c r="D7" s="77">
        <v>2007.3</v>
      </c>
      <c r="E7" s="77"/>
      <c r="F7" s="76" t="s">
        <v>85</v>
      </c>
      <c r="G7" s="77"/>
      <c r="H7" s="78"/>
      <c r="I7" s="78"/>
      <c r="J7" s="78"/>
      <c r="K7" s="78"/>
      <c r="L7" s="78"/>
      <c r="M7" s="77"/>
      <c r="N7" s="78"/>
    </row>
    <row r="8" spans="2:14" ht="26">
      <c r="B8" s="77" t="s">
        <v>8</v>
      </c>
      <c r="C8" s="77" t="s">
        <v>73</v>
      </c>
      <c r="D8" s="77">
        <v>2008.3</v>
      </c>
      <c r="E8" s="77"/>
      <c r="F8" s="76" t="s">
        <v>86</v>
      </c>
      <c r="G8" s="77"/>
      <c r="H8" s="78"/>
      <c r="I8" s="78"/>
      <c r="J8" s="78"/>
      <c r="K8" s="80" t="s">
        <v>158</v>
      </c>
      <c r="L8" s="78"/>
      <c r="M8" s="77"/>
      <c r="N8" s="78"/>
    </row>
    <row r="9" spans="2:14" ht="39">
      <c r="B9" s="77" t="s">
        <v>9</v>
      </c>
      <c r="C9" s="77" t="s">
        <v>74</v>
      </c>
      <c r="D9" s="77">
        <v>2009.3</v>
      </c>
      <c r="E9" s="78"/>
      <c r="F9" s="76" t="s">
        <v>87</v>
      </c>
      <c r="G9" s="78"/>
      <c r="H9" s="78"/>
      <c r="I9" s="80" t="s">
        <v>159</v>
      </c>
      <c r="J9" s="78" t="s">
        <v>64</v>
      </c>
      <c r="K9" s="78"/>
      <c r="L9" s="78"/>
      <c r="M9" s="77"/>
      <c r="N9" s="78"/>
    </row>
    <row r="10" spans="2:14" ht="78">
      <c r="B10" s="77" t="s">
        <v>10</v>
      </c>
      <c r="C10" s="77" t="s">
        <v>75</v>
      </c>
      <c r="D10" s="77">
        <v>2010.3</v>
      </c>
      <c r="E10" s="75" t="s">
        <v>215</v>
      </c>
      <c r="F10" s="76" t="s">
        <v>92</v>
      </c>
      <c r="G10" s="77"/>
      <c r="H10" s="78"/>
      <c r="I10" s="80" t="s">
        <v>160</v>
      </c>
      <c r="J10" s="78" t="s">
        <v>65</v>
      </c>
      <c r="K10" s="78"/>
      <c r="L10" s="78"/>
      <c r="M10" s="77"/>
      <c r="N10" s="78"/>
    </row>
    <row r="11" spans="2:14" ht="32">
      <c r="B11" s="77" t="s">
        <v>11</v>
      </c>
      <c r="C11" s="77" t="s">
        <v>76</v>
      </c>
      <c r="D11" s="77">
        <v>2011.3</v>
      </c>
      <c r="E11" s="78"/>
      <c r="F11" s="78" t="s">
        <v>91</v>
      </c>
      <c r="G11" s="76" t="s">
        <v>94</v>
      </c>
      <c r="H11" s="78" t="s">
        <v>93</v>
      </c>
      <c r="I11" s="80" t="s">
        <v>161</v>
      </c>
      <c r="J11" s="78" t="s">
        <v>66</v>
      </c>
      <c r="K11" s="78"/>
      <c r="L11" s="78" t="s">
        <v>68</v>
      </c>
      <c r="M11" s="77"/>
      <c r="N11" s="78"/>
    </row>
    <row r="12" spans="2:14" ht="65">
      <c r="B12" s="77" t="s">
        <v>12</v>
      </c>
      <c r="C12" s="77" t="s">
        <v>77</v>
      </c>
      <c r="D12" s="77">
        <v>2012.3</v>
      </c>
      <c r="E12" s="77"/>
      <c r="F12" s="76" t="s">
        <v>90</v>
      </c>
      <c r="G12" s="77"/>
      <c r="H12" s="78"/>
      <c r="I12" s="76" t="s">
        <v>162</v>
      </c>
      <c r="J12" s="76" t="s">
        <v>19</v>
      </c>
      <c r="K12" s="77"/>
      <c r="L12" s="78"/>
      <c r="M12" s="77"/>
      <c r="N12" s="78"/>
    </row>
    <row r="13" spans="2:14" ht="91">
      <c r="B13" s="77" t="s">
        <v>3</v>
      </c>
      <c r="C13" s="77" t="s">
        <v>78</v>
      </c>
      <c r="D13" s="77">
        <v>2013.3</v>
      </c>
      <c r="E13" s="77"/>
      <c r="F13" s="76" t="s">
        <v>89</v>
      </c>
      <c r="G13" s="76" t="s">
        <v>169</v>
      </c>
      <c r="H13" s="77" t="s">
        <v>24</v>
      </c>
      <c r="I13" s="77"/>
      <c r="J13" s="81" t="s">
        <v>18</v>
      </c>
      <c r="K13" s="76" t="s">
        <v>163</v>
      </c>
      <c r="L13" s="76" t="s">
        <v>67</v>
      </c>
      <c r="M13" s="77"/>
      <c r="N13" s="77"/>
    </row>
    <row r="14" spans="2:14">
      <c r="B14" s="77" t="s">
        <v>2</v>
      </c>
      <c r="C14" s="77" t="s">
        <v>79</v>
      </c>
      <c r="D14" s="77">
        <v>2014.3</v>
      </c>
      <c r="E14" s="77"/>
      <c r="F14" s="77" t="s">
        <v>88</v>
      </c>
      <c r="G14" s="76" t="s">
        <v>95</v>
      </c>
      <c r="H14" s="77" t="s">
        <v>21</v>
      </c>
      <c r="I14" s="77"/>
      <c r="J14" s="78"/>
      <c r="K14" s="77"/>
      <c r="L14" s="78"/>
      <c r="M14" s="77"/>
      <c r="N14" s="77" t="s">
        <v>20</v>
      </c>
    </row>
    <row r="15" spans="2:14">
      <c r="B15" s="77" t="s">
        <v>164</v>
      </c>
      <c r="C15" s="77" t="s">
        <v>165</v>
      </c>
      <c r="D15" s="77">
        <v>2015.3</v>
      </c>
      <c r="E15" s="77"/>
      <c r="F15" s="77"/>
      <c r="G15" s="76"/>
      <c r="H15" s="77"/>
      <c r="I15" s="77"/>
      <c r="J15" s="78"/>
      <c r="K15" s="77"/>
      <c r="L15" s="78"/>
      <c r="M15" s="77" t="s">
        <v>26</v>
      </c>
      <c r="N15" s="77"/>
    </row>
  </sheetData>
  <phoneticPr fontId="2"/>
  <pageMargins left="0.51181102362204722" right="0.5118110236220472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workbookViewId="0">
      <selection activeCell="G11" sqref="G11"/>
    </sheetView>
  </sheetViews>
  <sheetFormatPr defaultRowHeight="13"/>
  <cols>
    <col min="1" max="1" width="4" customWidth="1"/>
    <col min="2" max="2" width="7.26953125" bestFit="1" customWidth="1"/>
    <col min="3" max="3" width="12.26953125" bestFit="1" customWidth="1"/>
    <col min="4" max="4" width="7.453125" bestFit="1" customWidth="1"/>
    <col min="5" max="5" width="15.453125" bestFit="1" customWidth="1"/>
  </cols>
  <sheetData>
    <row r="2" spans="2:16">
      <c r="B2" t="s">
        <v>96</v>
      </c>
    </row>
    <row r="4" spans="2:16">
      <c r="B4" s="71" t="s">
        <v>98</v>
      </c>
    </row>
    <row r="5" spans="2:16">
      <c r="P5" s="1" t="s">
        <v>100</v>
      </c>
    </row>
    <row r="6" spans="2:16">
      <c r="E6" t="s">
        <v>99</v>
      </c>
      <c r="F6">
        <v>2004.3</v>
      </c>
      <c r="G6">
        <v>2005.3</v>
      </c>
      <c r="H6">
        <v>2006.3</v>
      </c>
      <c r="I6">
        <v>2007.3</v>
      </c>
      <c r="J6">
        <v>2008.3</v>
      </c>
      <c r="K6">
        <v>2009.3</v>
      </c>
      <c r="L6">
        <v>2010.3</v>
      </c>
      <c r="M6">
        <v>2011.3</v>
      </c>
      <c r="N6">
        <v>2012.3</v>
      </c>
      <c r="O6">
        <v>2013.3</v>
      </c>
      <c r="P6">
        <v>2014.3</v>
      </c>
    </row>
    <row r="7" spans="2:16">
      <c r="B7" t="s">
        <v>4</v>
      </c>
      <c r="C7" t="s">
        <v>69</v>
      </c>
      <c r="D7">
        <v>2004.3</v>
      </c>
      <c r="F7" t="s">
        <v>104</v>
      </c>
    </row>
    <row r="8" spans="2:16">
      <c r="B8" t="s">
        <v>5</v>
      </c>
      <c r="C8" t="s">
        <v>70</v>
      </c>
      <c r="D8">
        <v>2005.3</v>
      </c>
      <c r="F8" t="s">
        <v>104</v>
      </c>
      <c r="G8" s="82">
        <v>485861</v>
      </c>
    </row>
    <row r="9" spans="2:16">
      <c r="B9" t="s">
        <v>6</v>
      </c>
      <c r="C9" t="s">
        <v>71</v>
      </c>
      <c r="D9">
        <v>2006.3</v>
      </c>
      <c r="F9" t="s">
        <v>104</v>
      </c>
      <c r="G9" s="82">
        <v>485861</v>
      </c>
      <c r="H9" s="82">
        <v>536858</v>
      </c>
    </row>
    <row r="10" spans="2:16">
      <c r="B10" t="s">
        <v>7</v>
      </c>
      <c r="C10" t="s">
        <v>72</v>
      </c>
      <c r="D10">
        <v>2007.3</v>
      </c>
      <c r="F10" t="s">
        <v>104</v>
      </c>
      <c r="G10" s="82">
        <v>485861</v>
      </c>
      <c r="H10" s="82">
        <v>536858</v>
      </c>
      <c r="I10" s="82">
        <v>629667</v>
      </c>
    </row>
    <row r="11" spans="2:16">
      <c r="B11" t="s">
        <v>8</v>
      </c>
      <c r="C11" t="s">
        <v>73</v>
      </c>
      <c r="D11">
        <v>2008.3</v>
      </c>
      <c r="F11" t="s">
        <v>104</v>
      </c>
      <c r="G11" s="83">
        <v>485861</v>
      </c>
      <c r="H11" s="83">
        <v>536858</v>
      </c>
      <c r="I11" s="83">
        <v>629667</v>
      </c>
      <c r="J11" s="83">
        <v>742126</v>
      </c>
    </row>
    <row r="12" spans="2:16">
      <c r="B12" t="s">
        <v>9</v>
      </c>
      <c r="C12" t="s">
        <v>74</v>
      </c>
      <c r="D12">
        <v>2009.3</v>
      </c>
      <c r="E12" t="s">
        <v>97</v>
      </c>
      <c r="G12" s="83">
        <v>462274</v>
      </c>
      <c r="H12" s="83">
        <v>511589</v>
      </c>
      <c r="I12" s="83">
        <v>614651</v>
      </c>
      <c r="J12" s="83">
        <v>728756</v>
      </c>
      <c r="K12" s="83">
        <v>613458</v>
      </c>
    </row>
    <row r="13" spans="2:16">
      <c r="B13" t="s">
        <v>10</v>
      </c>
      <c r="C13" t="s">
        <v>75</v>
      </c>
      <c r="D13">
        <v>2010.3</v>
      </c>
      <c r="E13" t="s">
        <v>101</v>
      </c>
      <c r="H13" s="83">
        <v>510064</v>
      </c>
      <c r="I13" s="83">
        <v>611341</v>
      </c>
      <c r="J13" s="83">
        <v>724361</v>
      </c>
      <c r="K13" s="83">
        <v>610803</v>
      </c>
      <c r="L13" s="83">
        <v>587459</v>
      </c>
    </row>
    <row r="14" spans="2:16">
      <c r="B14" t="s">
        <v>11</v>
      </c>
      <c r="C14" t="s">
        <v>76</v>
      </c>
      <c r="D14">
        <v>2011.3</v>
      </c>
      <c r="E14" t="s">
        <v>102</v>
      </c>
      <c r="I14" s="82">
        <v>611341</v>
      </c>
      <c r="J14" s="83">
        <v>724361</v>
      </c>
      <c r="K14" s="83">
        <v>610803</v>
      </c>
      <c r="L14" s="83">
        <v>586029</v>
      </c>
      <c r="M14" s="83">
        <v>688530</v>
      </c>
    </row>
    <row r="15" spans="2:16" ht="26">
      <c r="B15" t="s">
        <v>12</v>
      </c>
      <c r="C15" t="s">
        <v>77</v>
      </c>
      <c r="D15">
        <v>2012.3</v>
      </c>
      <c r="E15" s="3" t="s">
        <v>103</v>
      </c>
      <c r="J15" s="83">
        <v>705411</v>
      </c>
      <c r="K15" s="83">
        <v>592794</v>
      </c>
      <c r="L15" s="83">
        <v>571552</v>
      </c>
      <c r="M15" s="83">
        <v>675988</v>
      </c>
      <c r="N15" s="82">
        <v>682320</v>
      </c>
    </row>
    <row r="16" spans="2:16">
      <c r="B16" t="s">
        <v>3</v>
      </c>
      <c r="C16" t="s">
        <v>78</v>
      </c>
      <c r="D16">
        <v>2013.3</v>
      </c>
      <c r="K16" s="82">
        <v>592794</v>
      </c>
      <c r="L16" s="82">
        <v>571552</v>
      </c>
      <c r="M16" s="82">
        <v>675988</v>
      </c>
      <c r="N16" s="82">
        <v>682320</v>
      </c>
      <c r="O16" s="82">
        <v>709270</v>
      </c>
    </row>
    <row r="17" spans="2:16">
      <c r="B17" t="s">
        <v>2</v>
      </c>
      <c r="C17" t="s">
        <v>79</v>
      </c>
      <c r="D17">
        <v>2014.3</v>
      </c>
      <c r="L17" s="82">
        <v>571552</v>
      </c>
      <c r="M17" s="82">
        <v>675988</v>
      </c>
      <c r="N17" s="82">
        <v>682320</v>
      </c>
      <c r="O17" s="82">
        <v>709270</v>
      </c>
      <c r="P17" s="82">
        <v>875109</v>
      </c>
    </row>
    <row r="19" spans="2:16">
      <c r="B19" t="s">
        <v>105</v>
      </c>
      <c r="G19" s="139" t="e">
        <f>過去１０年間の業績推移!#REF!</f>
        <v>#REF!</v>
      </c>
      <c r="H19" s="139" t="e">
        <f>過去１０年間の業績推移!#REF!</f>
        <v>#REF!</v>
      </c>
      <c r="I19" s="139" t="e">
        <f>過去１０年間の業績推移!#REF!</f>
        <v>#REF!</v>
      </c>
      <c r="J19" s="85" t="e">
        <f>過去１０年間の業績推移!#REF!</f>
        <v>#REF!</v>
      </c>
      <c r="K19" s="85" t="e">
        <f>過去１０年間の業績推移!#REF!</f>
        <v>#REF!</v>
      </c>
      <c r="L19" s="85" t="e">
        <f>過去１０年間の業績推移!#REF!</f>
        <v>#REF!</v>
      </c>
      <c r="M19" s="85" t="e">
        <f>過去１０年間の業績推移!#REF!</f>
        <v>#REF!</v>
      </c>
      <c r="N19" s="85" t="e">
        <f>過去１０年間の業績推移!#REF!</f>
        <v>#REF!</v>
      </c>
      <c r="O19" s="84" t="e">
        <f>過去１０年間の業績推移!#REF!</f>
        <v>#REF!</v>
      </c>
      <c r="P19" s="84">
        <f>過去１０年間の業績推移!B7</f>
        <v>1028385</v>
      </c>
    </row>
    <row r="20" spans="2:16">
      <c r="G20" s="4" t="e">
        <f>G12=G19</f>
        <v>#REF!</v>
      </c>
      <c r="H20" s="4" t="e">
        <f>H13=H19</f>
        <v>#REF!</v>
      </c>
      <c r="I20" s="4" t="e">
        <f>I14=I19</f>
        <v>#REF!</v>
      </c>
      <c r="J20" s="86" t="e">
        <f>J15=J19</f>
        <v>#REF!</v>
      </c>
      <c r="K20" s="86" t="e">
        <f t="shared" ref="K20" si="0">K16=K19</f>
        <v>#REF!</v>
      </c>
      <c r="L20" t="e">
        <f t="shared" ref="L20:O20" si="1">L17=L19</f>
        <v>#REF!</v>
      </c>
      <c r="M20" t="e">
        <f t="shared" si="1"/>
        <v>#REF!</v>
      </c>
      <c r="N20" t="e">
        <f t="shared" si="1"/>
        <v>#REF!</v>
      </c>
      <c r="O20" t="e">
        <f t="shared" si="1"/>
        <v>#REF!</v>
      </c>
      <c r="P20" t="b">
        <f>P17=P19</f>
        <v>0</v>
      </c>
    </row>
    <row r="22" spans="2:16">
      <c r="B22" s="71" t="s">
        <v>54</v>
      </c>
    </row>
    <row r="23" spans="2:16">
      <c r="P23" s="1" t="s">
        <v>100</v>
      </c>
    </row>
    <row r="24" spans="2:16">
      <c r="E24" t="s">
        <v>99</v>
      </c>
      <c r="F24">
        <v>2004.3</v>
      </c>
      <c r="G24">
        <v>2005.3</v>
      </c>
      <c r="H24">
        <v>2006.3</v>
      </c>
      <c r="I24">
        <v>2007.3</v>
      </c>
      <c r="J24">
        <v>2008.3</v>
      </c>
      <c r="K24">
        <v>2009.3</v>
      </c>
      <c r="L24">
        <v>2010.3</v>
      </c>
      <c r="M24">
        <v>2011.3</v>
      </c>
      <c r="N24">
        <v>2012.3</v>
      </c>
      <c r="O24">
        <v>2013.3</v>
      </c>
      <c r="P24">
        <v>2014.3</v>
      </c>
    </row>
    <row r="25" spans="2:16">
      <c r="B25" t="s">
        <v>4</v>
      </c>
      <c r="C25" t="s">
        <v>69</v>
      </c>
      <c r="D25">
        <v>2004.3</v>
      </c>
      <c r="F25" t="s">
        <v>104</v>
      </c>
    </row>
    <row r="26" spans="2:16">
      <c r="B26" t="s">
        <v>5</v>
      </c>
      <c r="C26" t="s">
        <v>70</v>
      </c>
      <c r="D26">
        <v>2005.3</v>
      </c>
      <c r="F26" t="s">
        <v>104</v>
      </c>
      <c r="G26" s="82">
        <v>33455</v>
      </c>
    </row>
    <row r="27" spans="2:16">
      <c r="B27" t="s">
        <v>6</v>
      </c>
      <c r="C27" t="s">
        <v>71</v>
      </c>
      <c r="D27">
        <v>2006.3</v>
      </c>
      <c r="F27" t="s">
        <v>104</v>
      </c>
      <c r="G27" s="82">
        <v>33455</v>
      </c>
      <c r="H27" s="82">
        <v>40949</v>
      </c>
    </row>
    <row r="28" spans="2:16">
      <c r="B28" t="s">
        <v>7</v>
      </c>
      <c r="C28" t="s">
        <v>72</v>
      </c>
      <c r="D28">
        <v>2007.3</v>
      </c>
      <c r="F28" t="s">
        <v>104</v>
      </c>
      <c r="G28" s="82">
        <v>33455</v>
      </c>
      <c r="H28" s="82">
        <v>40949</v>
      </c>
      <c r="I28" s="82">
        <v>39932</v>
      </c>
    </row>
    <row r="29" spans="2:16">
      <c r="B29" t="s">
        <v>8</v>
      </c>
      <c r="C29" t="s">
        <v>73</v>
      </c>
      <c r="D29">
        <v>2008.3</v>
      </c>
      <c r="F29" t="s">
        <v>104</v>
      </c>
      <c r="G29" s="138">
        <v>33455</v>
      </c>
      <c r="H29" s="138">
        <v>40949</v>
      </c>
      <c r="I29" s="138">
        <v>39932</v>
      </c>
      <c r="J29" s="138">
        <v>41156</v>
      </c>
    </row>
    <row r="30" spans="2:16">
      <c r="B30" t="s">
        <v>9</v>
      </c>
      <c r="C30" t="s">
        <v>74</v>
      </c>
      <c r="D30">
        <v>2009.3</v>
      </c>
      <c r="E30" t="s">
        <v>97</v>
      </c>
      <c r="G30" s="138">
        <v>33455</v>
      </c>
      <c r="H30" s="138">
        <v>40949</v>
      </c>
      <c r="I30" s="138">
        <v>39932</v>
      </c>
      <c r="J30" s="138">
        <v>41156</v>
      </c>
      <c r="K30" s="138">
        <v>28353</v>
      </c>
    </row>
    <row r="31" spans="2:16">
      <c r="B31" t="s">
        <v>10</v>
      </c>
      <c r="C31" t="s">
        <v>75</v>
      </c>
      <c r="D31">
        <v>2010.3</v>
      </c>
      <c r="E31" t="s">
        <v>101</v>
      </c>
      <c r="H31" s="138">
        <v>40949</v>
      </c>
      <c r="I31" s="138">
        <v>39932</v>
      </c>
      <c r="J31" s="138">
        <v>41156</v>
      </c>
      <c r="K31" s="138">
        <v>28353</v>
      </c>
      <c r="L31" s="138">
        <v>51961</v>
      </c>
    </row>
    <row r="32" spans="2:16">
      <c r="B32" t="s">
        <v>11</v>
      </c>
      <c r="C32" t="s">
        <v>76</v>
      </c>
      <c r="D32">
        <v>2011.3</v>
      </c>
      <c r="E32" t="s">
        <v>102</v>
      </c>
      <c r="I32" s="82">
        <v>39932</v>
      </c>
      <c r="J32" s="138">
        <v>41156</v>
      </c>
      <c r="K32" s="138">
        <v>28353</v>
      </c>
      <c r="L32" s="138">
        <v>51961</v>
      </c>
      <c r="M32" s="138">
        <v>52333</v>
      </c>
    </row>
    <row r="33" spans="2:16" ht="26">
      <c r="B33" t="s">
        <v>12</v>
      </c>
      <c r="C33" t="s">
        <v>77</v>
      </c>
      <c r="D33">
        <v>2012.3</v>
      </c>
      <c r="E33" s="3" t="s">
        <v>103</v>
      </c>
      <c r="I33" s="86"/>
      <c r="J33" s="138">
        <v>41156</v>
      </c>
      <c r="K33" s="138">
        <v>28353</v>
      </c>
      <c r="L33" s="138">
        <v>51961</v>
      </c>
      <c r="M33" s="138">
        <v>52333</v>
      </c>
      <c r="N33" s="82">
        <v>40731</v>
      </c>
    </row>
    <row r="34" spans="2:16">
      <c r="B34" t="s">
        <v>3</v>
      </c>
      <c r="C34" t="s">
        <v>78</v>
      </c>
      <c r="D34">
        <v>2013.3</v>
      </c>
      <c r="K34" s="82">
        <v>28353</v>
      </c>
      <c r="L34" s="82">
        <v>51961</v>
      </c>
      <c r="M34" s="82">
        <v>52333</v>
      </c>
      <c r="N34" s="82">
        <v>40731</v>
      </c>
      <c r="O34" s="83">
        <v>7998</v>
      </c>
    </row>
    <row r="35" spans="2:16">
      <c r="B35" t="s">
        <v>2</v>
      </c>
      <c r="C35" t="s">
        <v>79</v>
      </c>
      <c r="D35">
        <v>2014.3</v>
      </c>
      <c r="L35" s="82">
        <v>51961</v>
      </c>
      <c r="M35" s="82">
        <v>52333</v>
      </c>
      <c r="N35" s="82">
        <v>40731</v>
      </c>
      <c r="O35" s="83">
        <v>7986</v>
      </c>
      <c r="P35" s="82">
        <v>56404</v>
      </c>
    </row>
    <row r="37" spans="2:16">
      <c r="B37" t="s">
        <v>105</v>
      </c>
      <c r="G37" s="139" t="e">
        <f>過去１０年間の業績推移!#REF!</f>
        <v>#REF!</v>
      </c>
      <c r="H37" s="139" t="e">
        <f>過去１０年間の業績推移!#REF!</f>
        <v>#REF!</v>
      </c>
      <c r="I37" s="139" t="e">
        <f>過去１０年間の業績推移!#REF!</f>
        <v>#REF!</v>
      </c>
      <c r="J37" s="84" t="e">
        <f>過去１０年間の業績推移!#REF!</f>
        <v>#REF!</v>
      </c>
      <c r="K37" s="84" t="e">
        <f>過去１０年間の業績推移!#REF!</f>
        <v>#REF!</v>
      </c>
      <c r="L37" s="84" t="e">
        <f>過去１０年間の業績推移!#REF!</f>
        <v>#REF!</v>
      </c>
      <c r="M37" s="84" t="e">
        <f>過去１０年間の業績推移!#REF!</f>
        <v>#REF!</v>
      </c>
      <c r="N37" s="84" t="e">
        <f>過去１０年間の業績推移!#REF!</f>
        <v>#REF!</v>
      </c>
      <c r="O37" s="84" t="e">
        <f>過去１０年間の業績推移!#REF!</f>
        <v>#REF!</v>
      </c>
      <c r="P37" s="84">
        <f>過去１０年間の業績推移!B11</f>
        <v>76015</v>
      </c>
    </row>
    <row r="38" spans="2:16">
      <c r="G38" s="4" t="e">
        <f>G30=G37</f>
        <v>#REF!</v>
      </c>
      <c r="H38" s="4" t="e">
        <f>H31=H37</f>
        <v>#REF!</v>
      </c>
      <c r="I38" s="4" t="e">
        <f>I32=I37</f>
        <v>#REF!</v>
      </c>
      <c r="J38" s="86" t="e">
        <f>J33=J37</f>
        <v>#REF!</v>
      </c>
      <c r="K38" s="86" t="e">
        <f t="shared" ref="K38" si="2">K34=K37</f>
        <v>#REF!</v>
      </c>
      <c r="L38" t="e">
        <f t="shared" ref="L38:O38" si="3">L35=L37</f>
        <v>#REF!</v>
      </c>
      <c r="M38" t="e">
        <f t="shared" si="3"/>
        <v>#REF!</v>
      </c>
      <c r="N38" t="e">
        <f t="shared" si="3"/>
        <v>#REF!</v>
      </c>
      <c r="O38" t="e">
        <f t="shared" si="3"/>
        <v>#REF!</v>
      </c>
      <c r="P38" t="b">
        <f>P35=P37</f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I4" sqref="I4"/>
    </sheetView>
  </sheetViews>
  <sheetFormatPr defaultRowHeight="13"/>
  <cols>
    <col min="1" max="1" width="2.08984375" customWidth="1"/>
    <col min="2" max="2" width="29.453125" bestFit="1" customWidth="1"/>
    <col min="3" max="12" width="10.90625" customWidth="1"/>
  </cols>
  <sheetData>
    <row r="1" spans="1:12">
      <c r="A1" s="137" t="s">
        <v>217</v>
      </c>
    </row>
    <row r="2" spans="1:12">
      <c r="C2" s="100">
        <v>2004</v>
      </c>
      <c r="D2" s="100">
        <v>2005</v>
      </c>
      <c r="E2" s="100">
        <v>2006</v>
      </c>
      <c r="F2" s="100">
        <v>2007</v>
      </c>
      <c r="G2" s="100">
        <v>2008</v>
      </c>
      <c r="H2" s="100">
        <v>2009</v>
      </c>
      <c r="I2" s="100">
        <v>2010</v>
      </c>
      <c r="J2" s="100">
        <v>2011</v>
      </c>
      <c r="K2" s="100">
        <v>2012</v>
      </c>
      <c r="L2" s="100">
        <v>2013</v>
      </c>
    </row>
    <row r="3" spans="1:12">
      <c r="C3" s="100" t="s">
        <v>144</v>
      </c>
      <c r="D3" s="100" t="s">
        <v>145</v>
      </c>
      <c r="E3" s="100" t="s">
        <v>146</v>
      </c>
      <c r="F3" s="100" t="s">
        <v>147</v>
      </c>
      <c r="G3" s="100" t="s">
        <v>148</v>
      </c>
      <c r="H3" s="100" t="s">
        <v>149</v>
      </c>
      <c r="I3" s="100" t="s">
        <v>150</v>
      </c>
      <c r="J3" s="100" t="s">
        <v>151</v>
      </c>
      <c r="K3" s="100" t="s">
        <v>152</v>
      </c>
      <c r="L3" s="100" t="s">
        <v>153</v>
      </c>
    </row>
    <row r="4" spans="1:12">
      <c r="C4" s="107" t="s">
        <v>70</v>
      </c>
      <c r="D4" s="107" t="s">
        <v>71</v>
      </c>
      <c r="E4" s="107" t="s">
        <v>72</v>
      </c>
      <c r="F4" s="107" t="s">
        <v>73</v>
      </c>
      <c r="G4" s="107" t="s">
        <v>74</v>
      </c>
      <c r="H4" s="107" t="s">
        <v>75</v>
      </c>
      <c r="I4" s="107" t="s">
        <v>76</v>
      </c>
      <c r="J4" s="107" t="s">
        <v>77</v>
      </c>
      <c r="K4" s="107" t="s">
        <v>78</v>
      </c>
      <c r="L4" s="107" t="s">
        <v>79</v>
      </c>
    </row>
    <row r="5" spans="1:12">
      <c r="C5" s="100">
        <v>2005.3</v>
      </c>
      <c r="D5" s="100">
        <v>2006.3</v>
      </c>
      <c r="E5" s="100">
        <v>2007.3</v>
      </c>
      <c r="F5" s="100">
        <v>2008.3</v>
      </c>
      <c r="G5" s="100">
        <v>2009.3</v>
      </c>
      <c r="H5" s="100">
        <v>2010.3</v>
      </c>
      <c r="I5" s="100">
        <v>2011.3</v>
      </c>
      <c r="J5" s="100">
        <v>2012.3</v>
      </c>
      <c r="K5" s="100">
        <v>2013.3</v>
      </c>
      <c r="L5" s="100">
        <v>2014.3</v>
      </c>
    </row>
    <row r="7" spans="1:12">
      <c r="A7" s="71" t="s">
        <v>117</v>
      </c>
      <c r="B7" s="71"/>
      <c r="C7" s="108">
        <v>2005.3</v>
      </c>
      <c r="D7" s="108">
        <v>2006.3</v>
      </c>
      <c r="E7" s="108">
        <v>2007.3</v>
      </c>
      <c r="F7" s="108">
        <v>2008.3</v>
      </c>
      <c r="G7" s="108">
        <v>2009.3</v>
      </c>
      <c r="H7" s="108">
        <v>2010.3</v>
      </c>
      <c r="I7" s="108">
        <v>2011.3</v>
      </c>
      <c r="J7" s="108">
        <v>2012.3</v>
      </c>
      <c r="K7" s="108">
        <v>2013.3</v>
      </c>
      <c r="L7" s="108">
        <v>2014.3</v>
      </c>
    </row>
    <row r="8" spans="1:12">
      <c r="A8" s="71"/>
      <c r="B8" s="71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>
      <c r="B9" t="s">
        <v>131</v>
      </c>
      <c r="C9" s="1" t="s">
        <v>130</v>
      </c>
      <c r="D9" s="1" t="s">
        <v>129</v>
      </c>
      <c r="E9" s="1" t="s">
        <v>128</v>
      </c>
      <c r="F9" s="1" t="s">
        <v>127</v>
      </c>
      <c r="G9" s="1" t="s">
        <v>125</v>
      </c>
      <c r="H9" s="1" t="s">
        <v>126</v>
      </c>
      <c r="I9" s="1" t="s">
        <v>124</v>
      </c>
      <c r="J9" s="1" t="s">
        <v>123</v>
      </c>
      <c r="K9" s="1" t="s">
        <v>114</v>
      </c>
      <c r="L9" s="1" t="s">
        <v>112</v>
      </c>
    </row>
    <row r="10" spans="1:12">
      <c r="B10" s="71" t="s">
        <v>143</v>
      </c>
      <c r="C10" s="113">
        <v>-37257</v>
      </c>
      <c r="D10" s="113">
        <v>-43185</v>
      </c>
      <c r="E10" s="113">
        <v>-39144</v>
      </c>
      <c r="F10" s="113">
        <v>-35660</v>
      </c>
      <c r="G10" s="113">
        <v>-38501</v>
      </c>
      <c r="H10" s="113">
        <v>-36608</v>
      </c>
      <c r="I10" s="113">
        <v>-55010</v>
      </c>
      <c r="J10" s="113">
        <v>-41446</v>
      </c>
      <c r="K10" s="113">
        <v>-61368</v>
      </c>
      <c r="L10" s="113">
        <v>-40297</v>
      </c>
    </row>
    <row r="12" spans="1:12">
      <c r="A12" s="71" t="s">
        <v>141</v>
      </c>
      <c r="B12" s="71"/>
      <c r="C12" s="108">
        <v>2005.3</v>
      </c>
      <c r="D12" s="108">
        <v>2006.3</v>
      </c>
      <c r="E12" s="108">
        <v>2007.3</v>
      </c>
      <c r="F12" s="108">
        <v>2008.3</v>
      </c>
      <c r="G12" s="108">
        <v>2009.3</v>
      </c>
      <c r="H12" s="108">
        <v>2010.3</v>
      </c>
      <c r="I12" s="108">
        <v>2011.3</v>
      </c>
      <c r="J12" s="108">
        <v>2012.3</v>
      </c>
      <c r="K12" s="108">
        <v>2013.3</v>
      </c>
      <c r="L12" s="108">
        <v>2014.3</v>
      </c>
    </row>
    <row r="14" spans="1:12">
      <c r="B14" t="s">
        <v>142</v>
      </c>
      <c r="C14" s="85">
        <v>21258</v>
      </c>
      <c r="D14" s="85">
        <v>25605</v>
      </c>
      <c r="E14" s="85">
        <v>29664</v>
      </c>
      <c r="F14" s="85">
        <v>37128</v>
      </c>
      <c r="G14" s="85">
        <f>32868-1</f>
        <v>32867</v>
      </c>
      <c r="H14" s="85">
        <v>30380</v>
      </c>
      <c r="I14" s="85">
        <v>34193</v>
      </c>
      <c r="J14" s="85">
        <v>32556</v>
      </c>
      <c r="K14" s="84">
        <f>38255</f>
        <v>38255</v>
      </c>
      <c r="L14" s="84">
        <v>44413</v>
      </c>
    </row>
    <row r="16" spans="1:12">
      <c r="B16" t="s">
        <v>106</v>
      </c>
      <c r="C16" s="100" t="s">
        <v>139</v>
      </c>
      <c r="D16" s="100" t="s">
        <v>139</v>
      </c>
    </row>
    <row r="17" spans="1:12">
      <c r="B17" t="s">
        <v>110</v>
      </c>
      <c r="C17" s="1" t="s">
        <v>130</v>
      </c>
      <c r="D17" s="1" t="s">
        <v>129</v>
      </c>
      <c r="E17" s="1" t="s">
        <v>128</v>
      </c>
      <c r="F17" s="1" t="s">
        <v>127</v>
      </c>
      <c r="G17" s="1" t="s">
        <v>125</v>
      </c>
      <c r="H17" s="1" t="s">
        <v>126</v>
      </c>
      <c r="I17" s="1" t="s">
        <v>124</v>
      </c>
      <c r="J17" s="1" t="s">
        <v>123</v>
      </c>
      <c r="K17" s="1" t="s">
        <v>114</v>
      </c>
      <c r="L17" s="1" t="s">
        <v>112</v>
      </c>
    </row>
    <row r="18" spans="1:12">
      <c r="B18" t="s">
        <v>107</v>
      </c>
      <c r="C18" s="84">
        <v>22105</v>
      </c>
      <c r="D18" s="84">
        <f>26285+341</f>
        <v>26626</v>
      </c>
      <c r="E18" s="84">
        <v>29997</v>
      </c>
      <c r="F18" s="84">
        <v>36334</v>
      </c>
      <c r="G18" s="84">
        <v>32147</v>
      </c>
      <c r="H18" s="84">
        <v>29185</v>
      </c>
      <c r="I18" s="84">
        <v>32981</v>
      </c>
      <c r="J18" s="84">
        <v>31511</v>
      </c>
      <c r="K18" s="84">
        <v>34935</v>
      </c>
      <c r="L18" s="84">
        <v>39485</v>
      </c>
    </row>
    <row r="19" spans="1:12">
      <c r="B19" s="88" t="s">
        <v>108</v>
      </c>
      <c r="C19" s="89"/>
      <c r="D19" s="89"/>
      <c r="E19" s="89">
        <v>690</v>
      </c>
      <c r="F19" s="89">
        <v>1638</v>
      </c>
      <c r="G19" s="89">
        <v>1933</v>
      </c>
      <c r="H19" s="89">
        <v>1954</v>
      </c>
      <c r="I19" s="89">
        <v>2729</v>
      </c>
      <c r="J19" s="89">
        <v>2819</v>
      </c>
      <c r="K19" s="89">
        <v>4756</v>
      </c>
      <c r="L19" s="89">
        <v>6797</v>
      </c>
    </row>
    <row r="20" spans="1:12">
      <c r="B20" t="s">
        <v>109</v>
      </c>
      <c r="C20" s="84">
        <f t="shared" ref="C20" si="0">SUM(C18:C19)</f>
        <v>22105</v>
      </c>
      <c r="D20" s="84">
        <f t="shared" ref="D20" si="1">SUM(D18:D19)</f>
        <v>26626</v>
      </c>
      <c r="E20" s="84">
        <f t="shared" ref="E20" si="2">SUM(E18:E19)</f>
        <v>30687</v>
      </c>
      <c r="F20" s="84">
        <f t="shared" ref="F20" si="3">SUM(F18:F19)</f>
        <v>37972</v>
      </c>
      <c r="G20" s="84">
        <f t="shared" ref="G20" si="4">SUM(G18:G19)</f>
        <v>34080</v>
      </c>
      <c r="H20" s="84">
        <f t="shared" ref="H20" si="5">SUM(H18:H19)</f>
        <v>31139</v>
      </c>
      <c r="I20" s="84">
        <f t="shared" ref="I20" si="6">SUM(I18:I19)</f>
        <v>35710</v>
      </c>
      <c r="J20" s="84">
        <f t="shared" ref="J20" si="7">SUM(J18:J19)</f>
        <v>34330</v>
      </c>
      <c r="K20" s="84">
        <f t="shared" ref="K20" si="8">SUM(K18:K19)</f>
        <v>39691</v>
      </c>
      <c r="L20" s="84">
        <f t="shared" ref="L20" si="9">SUM(L18:L19)</f>
        <v>46282</v>
      </c>
    </row>
    <row r="21" spans="1:12">
      <c r="C21" s="101" t="s">
        <v>138</v>
      </c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K22" s="104" t="s">
        <v>140</v>
      </c>
    </row>
    <row r="23" spans="1:12">
      <c r="B23" t="s">
        <v>111</v>
      </c>
      <c r="C23" s="1" t="s">
        <v>130</v>
      </c>
      <c r="D23" s="1" t="s">
        <v>129</v>
      </c>
      <c r="E23" s="1" t="s">
        <v>128</v>
      </c>
      <c r="F23" s="1" t="s">
        <v>127</v>
      </c>
      <c r="G23" s="1" t="s">
        <v>125</v>
      </c>
      <c r="H23" s="1" t="s">
        <v>126</v>
      </c>
      <c r="I23" s="1" t="s">
        <v>124</v>
      </c>
      <c r="J23" s="1" t="s">
        <v>123</v>
      </c>
      <c r="K23" s="105" t="s">
        <v>112</v>
      </c>
      <c r="L23" s="1" t="s">
        <v>112</v>
      </c>
    </row>
    <row r="24" spans="1:12">
      <c r="B24" t="s">
        <v>107</v>
      </c>
      <c r="C24" s="84">
        <f t="shared" ref="C24:I24" si="10">C18</f>
        <v>22105</v>
      </c>
      <c r="D24" s="84">
        <f t="shared" si="10"/>
        <v>26626</v>
      </c>
      <c r="E24" s="84">
        <f t="shared" si="10"/>
        <v>29997</v>
      </c>
      <c r="F24" s="84">
        <f t="shared" si="10"/>
        <v>36334</v>
      </c>
      <c r="G24" s="84">
        <f t="shared" si="10"/>
        <v>32147</v>
      </c>
      <c r="H24" s="84">
        <f t="shared" si="10"/>
        <v>29185</v>
      </c>
      <c r="I24" s="84">
        <f t="shared" si="10"/>
        <v>32981</v>
      </c>
      <c r="J24" s="84">
        <f>J18</f>
        <v>31511</v>
      </c>
      <c r="K24" s="102">
        <v>34935</v>
      </c>
      <c r="L24" s="84">
        <f>L18</f>
        <v>39485</v>
      </c>
    </row>
    <row r="25" spans="1:12">
      <c r="B25" s="88" t="s">
        <v>108</v>
      </c>
      <c r="C25" s="89">
        <f t="shared" ref="C25:I25" si="11">C19</f>
        <v>0</v>
      </c>
      <c r="D25" s="89">
        <f t="shared" si="11"/>
        <v>0</v>
      </c>
      <c r="E25" s="89">
        <f t="shared" si="11"/>
        <v>690</v>
      </c>
      <c r="F25" s="89">
        <f t="shared" si="11"/>
        <v>1638</v>
      </c>
      <c r="G25" s="89">
        <f t="shared" si="11"/>
        <v>1933</v>
      </c>
      <c r="H25" s="89">
        <f t="shared" si="11"/>
        <v>1954</v>
      </c>
      <c r="I25" s="89">
        <f t="shared" si="11"/>
        <v>2729</v>
      </c>
      <c r="J25" s="89">
        <f>J19</f>
        <v>2819</v>
      </c>
      <c r="K25" s="106">
        <v>4785</v>
      </c>
      <c r="L25" s="89">
        <f>L19</f>
        <v>6797</v>
      </c>
    </row>
    <row r="26" spans="1:12">
      <c r="B26" t="s">
        <v>109</v>
      </c>
      <c r="C26" s="84">
        <f t="shared" ref="C26" si="12">SUM(C24:C25)</f>
        <v>22105</v>
      </c>
      <c r="D26" s="84">
        <f t="shared" ref="D26" si="13">SUM(D24:D25)</f>
        <v>26626</v>
      </c>
      <c r="E26" s="84">
        <f t="shared" ref="E26" si="14">SUM(E24:E25)</f>
        <v>30687</v>
      </c>
      <c r="F26" s="84">
        <f t="shared" ref="F26" si="15">SUM(F24:F25)</f>
        <v>37972</v>
      </c>
      <c r="G26" s="84">
        <f t="shared" ref="G26" si="16">SUM(G24:G25)</f>
        <v>34080</v>
      </c>
      <c r="H26" s="84">
        <f t="shared" ref="H26" si="17">SUM(H24:H25)</f>
        <v>31139</v>
      </c>
      <c r="I26" s="84">
        <f t="shared" ref="I26" si="18">SUM(I24:I25)</f>
        <v>35710</v>
      </c>
      <c r="J26" s="84">
        <f t="shared" ref="J26" si="19">SUM(J24:J25)</f>
        <v>34330</v>
      </c>
      <c r="K26" s="102">
        <f t="shared" ref="K26" si="20">SUM(K24:K25)</f>
        <v>39720</v>
      </c>
      <c r="L26" s="84">
        <f t="shared" ref="L26" si="21">SUM(L24:L25)</f>
        <v>46282</v>
      </c>
    </row>
    <row r="28" spans="1:12">
      <c r="B28" t="s">
        <v>113</v>
      </c>
      <c r="C28" s="90">
        <f t="shared" ref="C28:K28" si="22">C26-C20</f>
        <v>0</v>
      </c>
      <c r="D28" s="90">
        <f t="shared" si="22"/>
        <v>0</v>
      </c>
      <c r="E28" s="90">
        <f t="shared" si="22"/>
        <v>0</v>
      </c>
      <c r="F28" s="90">
        <f t="shared" si="22"/>
        <v>0</v>
      </c>
      <c r="G28" s="90">
        <f t="shared" si="22"/>
        <v>0</v>
      </c>
      <c r="H28" s="90">
        <f t="shared" si="22"/>
        <v>0</v>
      </c>
      <c r="I28" s="90">
        <f t="shared" si="22"/>
        <v>0</v>
      </c>
      <c r="J28" s="90">
        <f t="shared" si="22"/>
        <v>0</v>
      </c>
      <c r="K28" s="90">
        <f t="shared" si="22"/>
        <v>29</v>
      </c>
      <c r="L28" s="90">
        <f>L26-L20</f>
        <v>0</v>
      </c>
    </row>
    <row r="30" spans="1:12">
      <c r="B30" s="71" t="s">
        <v>223</v>
      </c>
      <c r="C30" s="103">
        <f t="shared" ref="C30:K30" si="23">C14+C28</f>
        <v>21258</v>
      </c>
      <c r="D30" s="103">
        <f t="shared" si="23"/>
        <v>25605</v>
      </c>
      <c r="E30" s="103">
        <f t="shared" si="23"/>
        <v>29664</v>
      </c>
      <c r="F30" s="103">
        <f t="shared" si="23"/>
        <v>37128</v>
      </c>
      <c r="G30" s="103">
        <f t="shared" si="23"/>
        <v>32867</v>
      </c>
      <c r="H30" s="103">
        <f t="shared" si="23"/>
        <v>30380</v>
      </c>
      <c r="I30" s="103">
        <f t="shared" si="23"/>
        <v>34193</v>
      </c>
      <c r="J30" s="103">
        <f t="shared" si="23"/>
        <v>32556</v>
      </c>
      <c r="K30" s="103">
        <f t="shared" si="23"/>
        <v>38284</v>
      </c>
      <c r="L30" s="103">
        <f>L14+L28</f>
        <v>44413</v>
      </c>
    </row>
    <row r="32" spans="1:12">
      <c r="A32" s="71" t="s">
        <v>170</v>
      </c>
    </row>
    <row r="33" spans="1:12">
      <c r="A33" s="71"/>
      <c r="C33" t="s">
        <v>130</v>
      </c>
      <c r="D33" t="s">
        <v>129</v>
      </c>
      <c r="E33" t="s">
        <v>128</v>
      </c>
      <c r="F33" t="s">
        <v>127</v>
      </c>
      <c r="G33" t="s">
        <v>125</v>
      </c>
      <c r="H33" t="s">
        <v>126</v>
      </c>
      <c r="I33" t="s">
        <v>124</v>
      </c>
      <c r="J33" t="s">
        <v>123</v>
      </c>
      <c r="K33" s="104" t="s">
        <v>112</v>
      </c>
      <c r="L33" t="s">
        <v>112</v>
      </c>
    </row>
    <row r="34" spans="1:12">
      <c r="B34" t="s">
        <v>38</v>
      </c>
      <c r="C34" s="84">
        <v>44333</v>
      </c>
      <c r="D34" s="84">
        <v>55932</v>
      </c>
      <c r="E34" s="84">
        <v>64723</v>
      </c>
      <c r="F34" s="84">
        <v>94816</v>
      </c>
      <c r="G34" s="84">
        <v>66231</v>
      </c>
      <c r="H34" s="84">
        <v>90080</v>
      </c>
      <c r="I34" s="84">
        <v>83084</v>
      </c>
      <c r="J34" s="84">
        <v>56712</v>
      </c>
      <c r="K34" s="102">
        <v>110286</v>
      </c>
      <c r="L34" s="84">
        <v>87219</v>
      </c>
    </row>
    <row r="35" spans="1:12">
      <c r="B35" t="s">
        <v>37</v>
      </c>
      <c r="C35" s="84">
        <v>-45888</v>
      </c>
      <c r="D35" s="84">
        <v>-43975</v>
      </c>
      <c r="E35" s="102">
        <v>-78935</v>
      </c>
      <c r="F35" s="84">
        <v>-43724</v>
      </c>
      <c r="G35" s="84">
        <v>-52659</v>
      </c>
      <c r="H35" s="84">
        <v>-40514</v>
      </c>
      <c r="I35" s="84">
        <v>-106942</v>
      </c>
      <c r="J35" s="84">
        <v>-19918</v>
      </c>
      <c r="K35" s="102">
        <v>-133854</v>
      </c>
      <c r="L35" s="84">
        <v>-63178</v>
      </c>
    </row>
    <row r="36" spans="1:12">
      <c r="B36" t="s">
        <v>36</v>
      </c>
      <c r="C36" s="84">
        <v>-2494</v>
      </c>
      <c r="D36" s="84">
        <v>5344</v>
      </c>
      <c r="E36" s="84">
        <v>8943</v>
      </c>
      <c r="F36" s="84">
        <v>-27280</v>
      </c>
      <c r="G36" s="84">
        <v>91160</v>
      </c>
      <c r="H36" s="84">
        <v>-122779</v>
      </c>
      <c r="I36" s="84">
        <v>3764</v>
      </c>
      <c r="J36" s="84">
        <v>-814</v>
      </c>
      <c r="K36" s="102">
        <v>61117</v>
      </c>
      <c r="L36" s="84">
        <v>13471</v>
      </c>
    </row>
    <row r="38" spans="1:12">
      <c r="B38" s="94" t="s">
        <v>171</v>
      </c>
      <c r="C38" s="84">
        <v>-12103</v>
      </c>
      <c r="D38" s="84">
        <v>-5283</v>
      </c>
      <c r="E38" s="84">
        <v>-16588</v>
      </c>
      <c r="F38" s="84">
        <v>-8043</v>
      </c>
      <c r="G38" s="84">
        <v>-9286</v>
      </c>
      <c r="H38" s="110"/>
      <c r="I38" s="110"/>
      <c r="J38" s="110"/>
      <c r="K38" s="110"/>
      <c r="L38" s="110"/>
    </row>
    <row r="40" spans="1:12">
      <c r="B40" s="71" t="s">
        <v>178</v>
      </c>
    </row>
    <row r="41" spans="1:12">
      <c r="B41" s="71" t="s">
        <v>38</v>
      </c>
      <c r="C41" s="103">
        <f>C34</f>
        <v>44333</v>
      </c>
      <c r="D41" s="103">
        <f t="shared" ref="D41:L41" si="24">D34</f>
        <v>55932</v>
      </c>
      <c r="E41" s="103">
        <f t="shared" si="24"/>
        <v>64723</v>
      </c>
      <c r="F41" s="103">
        <f t="shared" si="24"/>
        <v>94816</v>
      </c>
      <c r="G41" s="103">
        <f t="shared" si="24"/>
        <v>66231</v>
      </c>
      <c r="H41" s="103">
        <f t="shared" si="24"/>
        <v>90080</v>
      </c>
      <c r="I41" s="103">
        <f t="shared" si="24"/>
        <v>83084</v>
      </c>
      <c r="J41" s="103">
        <f t="shared" si="24"/>
        <v>56712</v>
      </c>
      <c r="K41" s="103">
        <f t="shared" si="24"/>
        <v>110286</v>
      </c>
      <c r="L41" s="103">
        <f t="shared" si="24"/>
        <v>87219</v>
      </c>
    </row>
    <row r="42" spans="1:12">
      <c r="B42" s="71" t="s">
        <v>37</v>
      </c>
      <c r="C42" s="103">
        <f>C35-C38</f>
        <v>-33785</v>
      </c>
      <c r="D42" s="103">
        <f>D35-D38</f>
        <v>-38692</v>
      </c>
      <c r="E42" s="103">
        <f>E35-E38</f>
        <v>-62347</v>
      </c>
      <c r="F42" s="103">
        <f>F35-F38</f>
        <v>-35681</v>
      </c>
      <c r="G42" s="103">
        <f>G35-G38</f>
        <v>-43373</v>
      </c>
      <c r="H42" s="103">
        <f>H35</f>
        <v>-40514</v>
      </c>
      <c r="I42" s="103">
        <f t="shared" ref="I42:L42" si="25">I35</f>
        <v>-106942</v>
      </c>
      <c r="J42" s="103">
        <f t="shared" si="25"/>
        <v>-19918</v>
      </c>
      <c r="K42" s="103">
        <f t="shared" si="25"/>
        <v>-133854</v>
      </c>
      <c r="L42" s="103">
        <f t="shared" si="25"/>
        <v>-63178</v>
      </c>
    </row>
    <row r="43" spans="1:12">
      <c r="B43" s="71" t="s">
        <v>36</v>
      </c>
      <c r="C43" s="103">
        <f>C36+C38</f>
        <v>-14597</v>
      </c>
      <c r="D43" s="103">
        <f>D36+D38</f>
        <v>61</v>
      </c>
      <c r="E43" s="103">
        <f>E36+E38</f>
        <v>-7645</v>
      </c>
      <c r="F43" s="103">
        <f>F36+F38</f>
        <v>-35323</v>
      </c>
      <c r="G43" s="103">
        <f>G36+G38</f>
        <v>81874</v>
      </c>
      <c r="H43" s="103">
        <f>H36</f>
        <v>-122779</v>
      </c>
      <c r="I43" s="103">
        <f t="shared" ref="I43:L43" si="26">I36</f>
        <v>3764</v>
      </c>
      <c r="J43" s="103">
        <f t="shared" si="26"/>
        <v>-814</v>
      </c>
      <c r="K43" s="103">
        <f t="shared" si="26"/>
        <v>61117</v>
      </c>
      <c r="L43" s="103">
        <f t="shared" si="26"/>
        <v>13471</v>
      </c>
    </row>
    <row r="44" spans="1:12">
      <c r="B44" s="71" t="s">
        <v>35</v>
      </c>
      <c r="C44" s="103">
        <f>C41+C42</f>
        <v>10548</v>
      </c>
      <c r="D44" s="103">
        <f t="shared" ref="D44:L44" si="27">D41+D42</f>
        <v>17240</v>
      </c>
      <c r="E44" s="103">
        <f t="shared" si="27"/>
        <v>2376</v>
      </c>
      <c r="F44" s="103">
        <f t="shared" si="27"/>
        <v>59135</v>
      </c>
      <c r="G44" s="103">
        <f t="shared" si="27"/>
        <v>22858</v>
      </c>
      <c r="H44" s="103">
        <f t="shared" si="27"/>
        <v>49566</v>
      </c>
      <c r="I44" s="103">
        <f t="shared" si="27"/>
        <v>-23858</v>
      </c>
      <c r="J44" s="103">
        <f t="shared" si="27"/>
        <v>36794</v>
      </c>
      <c r="K44" s="103">
        <f t="shared" si="27"/>
        <v>-23568</v>
      </c>
      <c r="L44" s="103">
        <f t="shared" si="27"/>
        <v>24041</v>
      </c>
    </row>
    <row r="46" spans="1:12">
      <c r="B46" t="s">
        <v>175</v>
      </c>
    </row>
    <row r="47" spans="1:12">
      <c r="B47" t="s">
        <v>172</v>
      </c>
      <c r="C47" s="85">
        <v>484173</v>
      </c>
      <c r="D47" s="85">
        <v>565970</v>
      </c>
      <c r="E47" s="84">
        <v>662623</v>
      </c>
      <c r="F47" s="84">
        <v>671714</v>
      </c>
      <c r="G47" s="84">
        <v>702884</v>
      </c>
      <c r="H47" s="84">
        <v>692791</v>
      </c>
      <c r="I47" s="84">
        <v>748205</v>
      </c>
      <c r="J47" s="84">
        <v>800401</v>
      </c>
      <c r="K47" s="102">
        <v>1004852</v>
      </c>
      <c r="L47" s="84">
        <v>1165918</v>
      </c>
    </row>
    <row r="48" spans="1:12">
      <c r="B48" t="s">
        <v>173</v>
      </c>
      <c r="C48" s="85">
        <v>207040</v>
      </c>
      <c r="D48" s="85">
        <v>263659</v>
      </c>
      <c r="E48" s="84">
        <v>305016</v>
      </c>
      <c r="F48" s="84">
        <v>319584</v>
      </c>
      <c r="G48" s="84">
        <v>297148</v>
      </c>
      <c r="H48" s="84">
        <v>340309</v>
      </c>
      <c r="I48" s="84">
        <v>355250</v>
      </c>
      <c r="J48" s="84">
        <v>370182</v>
      </c>
      <c r="K48" s="102">
        <v>415502</v>
      </c>
      <c r="L48" s="84">
        <v>518101</v>
      </c>
    </row>
    <row r="49" spans="1:12">
      <c r="B49" t="s">
        <v>174</v>
      </c>
      <c r="C49" s="112">
        <v>0.42799999999999999</v>
      </c>
      <c r="D49" s="112">
        <v>0.46600000000000003</v>
      </c>
      <c r="E49" s="2">
        <v>0.46</v>
      </c>
      <c r="F49" s="2">
        <v>0.47599999999999998</v>
      </c>
      <c r="G49" s="2">
        <v>0.42299999999999999</v>
      </c>
      <c r="H49" s="2">
        <v>0.49099999999999999</v>
      </c>
      <c r="I49" s="2">
        <v>0.47499999999999998</v>
      </c>
      <c r="J49" s="2">
        <v>0.46200000000000002</v>
      </c>
      <c r="K49" s="2">
        <v>0.41299999999999998</v>
      </c>
      <c r="L49" s="2">
        <v>0.44400000000000001</v>
      </c>
    </row>
    <row r="50" spans="1:12">
      <c r="C50" s="86"/>
      <c r="D50" s="86"/>
    </row>
    <row r="51" spans="1:12">
      <c r="B51" t="s">
        <v>176</v>
      </c>
      <c r="C51" s="86"/>
      <c r="D51" s="86"/>
    </row>
    <row r="52" spans="1:12">
      <c r="B52" t="s">
        <v>172</v>
      </c>
      <c r="C52" s="85">
        <v>443886</v>
      </c>
      <c r="D52" s="85">
        <v>484173</v>
      </c>
      <c r="E52" s="84">
        <v>565970</v>
      </c>
      <c r="F52" s="84">
        <v>662623</v>
      </c>
      <c r="G52" s="84">
        <v>671714</v>
      </c>
      <c r="H52" s="84">
        <v>702884</v>
      </c>
      <c r="I52" s="84">
        <v>692791</v>
      </c>
      <c r="J52" s="84">
        <v>748205</v>
      </c>
      <c r="K52" s="84">
        <v>800401</v>
      </c>
      <c r="L52" s="102">
        <v>1005417</v>
      </c>
    </row>
    <row r="53" spans="1:12">
      <c r="B53" t="s">
        <v>173</v>
      </c>
      <c r="C53" s="85">
        <v>110046</v>
      </c>
      <c r="D53" s="85">
        <v>207040</v>
      </c>
      <c r="E53" s="84">
        <v>263659</v>
      </c>
      <c r="F53" s="84">
        <v>305016</v>
      </c>
      <c r="G53" s="84">
        <v>319584</v>
      </c>
      <c r="H53" s="84">
        <v>297148</v>
      </c>
      <c r="I53" s="84">
        <v>340309</v>
      </c>
      <c r="J53" s="84">
        <v>355250</v>
      </c>
      <c r="K53" s="84">
        <v>370182</v>
      </c>
      <c r="L53" s="102">
        <v>415653</v>
      </c>
    </row>
    <row r="54" spans="1:12">
      <c r="B54" t="s">
        <v>174</v>
      </c>
      <c r="C54" s="112">
        <v>0.248</v>
      </c>
      <c r="D54" s="112">
        <v>0.42799999999999999</v>
      </c>
      <c r="E54" s="2">
        <v>0.46600000000000003</v>
      </c>
      <c r="F54" s="2">
        <v>0.46</v>
      </c>
      <c r="G54" s="2">
        <v>0.47599999999999998</v>
      </c>
      <c r="H54" s="2">
        <v>0.42299999999999999</v>
      </c>
      <c r="I54" s="2">
        <v>0.49099999999999999</v>
      </c>
      <c r="J54" s="2">
        <v>0.47499999999999998</v>
      </c>
      <c r="K54" s="2">
        <v>0.46200000000000002</v>
      </c>
      <c r="L54" s="2">
        <v>0.41299999999999998</v>
      </c>
    </row>
    <row r="56" spans="1:12">
      <c r="B56" s="71" t="s">
        <v>177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B57" s="71" t="s">
        <v>172</v>
      </c>
      <c r="C57" s="103">
        <f t="shared" ref="C57:J57" si="28">D52</f>
        <v>484173</v>
      </c>
      <c r="D57" s="103">
        <f t="shared" si="28"/>
        <v>565970</v>
      </c>
      <c r="E57" s="103">
        <f t="shared" si="28"/>
        <v>662623</v>
      </c>
      <c r="F57" s="103">
        <f t="shared" si="28"/>
        <v>671714</v>
      </c>
      <c r="G57" s="103">
        <f t="shared" si="28"/>
        <v>702884</v>
      </c>
      <c r="H57" s="103">
        <f t="shared" si="28"/>
        <v>692791</v>
      </c>
      <c r="I57" s="103">
        <f t="shared" si="28"/>
        <v>748205</v>
      </c>
      <c r="J57" s="103">
        <f t="shared" si="28"/>
        <v>800401</v>
      </c>
      <c r="K57" s="103">
        <f>L52</f>
        <v>1005417</v>
      </c>
      <c r="L57" s="103">
        <f>L47</f>
        <v>1165918</v>
      </c>
    </row>
    <row r="58" spans="1:12">
      <c r="B58" s="71" t="s">
        <v>173</v>
      </c>
      <c r="C58" s="103">
        <f t="shared" ref="C58:J58" si="29">D53</f>
        <v>207040</v>
      </c>
      <c r="D58" s="103">
        <f t="shared" si="29"/>
        <v>263659</v>
      </c>
      <c r="E58" s="103">
        <f t="shared" si="29"/>
        <v>305016</v>
      </c>
      <c r="F58" s="103">
        <f t="shared" si="29"/>
        <v>319584</v>
      </c>
      <c r="G58" s="103">
        <f t="shared" si="29"/>
        <v>297148</v>
      </c>
      <c r="H58" s="103">
        <f t="shared" si="29"/>
        <v>340309</v>
      </c>
      <c r="I58" s="103">
        <f t="shared" si="29"/>
        <v>355250</v>
      </c>
      <c r="J58" s="103">
        <f t="shared" si="29"/>
        <v>370182</v>
      </c>
      <c r="K58" s="103">
        <f>L53</f>
        <v>415653</v>
      </c>
      <c r="L58" s="103">
        <f>L48</f>
        <v>518101</v>
      </c>
    </row>
    <row r="59" spans="1:12">
      <c r="B59" s="71" t="s">
        <v>174</v>
      </c>
      <c r="C59" s="114">
        <f t="shared" ref="C59:J59" si="30">D54</f>
        <v>0.42799999999999999</v>
      </c>
      <c r="D59" s="114">
        <f t="shared" si="30"/>
        <v>0.46600000000000003</v>
      </c>
      <c r="E59" s="114">
        <f t="shared" si="30"/>
        <v>0.46</v>
      </c>
      <c r="F59" s="114">
        <f t="shared" si="30"/>
        <v>0.47599999999999998</v>
      </c>
      <c r="G59" s="114">
        <f t="shared" si="30"/>
        <v>0.42299999999999999</v>
      </c>
      <c r="H59" s="114">
        <f t="shared" si="30"/>
        <v>0.49099999999999999</v>
      </c>
      <c r="I59" s="114">
        <f t="shared" si="30"/>
        <v>0.47499999999999998</v>
      </c>
      <c r="J59" s="114">
        <f t="shared" si="30"/>
        <v>0.46200000000000002</v>
      </c>
      <c r="K59" s="114">
        <f>L54</f>
        <v>0.41299999999999998</v>
      </c>
      <c r="L59" s="114">
        <f>L49</f>
        <v>0.44400000000000001</v>
      </c>
    </row>
    <row r="61" spans="1:12">
      <c r="A61" s="71" t="s">
        <v>118</v>
      </c>
      <c r="B61" s="71"/>
      <c r="C61" s="108">
        <v>2005.3</v>
      </c>
      <c r="D61" s="108">
        <v>2006.3</v>
      </c>
      <c r="E61" s="108">
        <v>2007.3</v>
      </c>
      <c r="F61" s="108">
        <v>2008.3</v>
      </c>
      <c r="G61" s="108">
        <v>2009.3</v>
      </c>
      <c r="H61" s="108">
        <v>2010.3</v>
      </c>
      <c r="I61" s="108">
        <v>2011.3</v>
      </c>
      <c r="J61" s="108">
        <v>2012.3</v>
      </c>
      <c r="K61" s="108">
        <v>2013.3</v>
      </c>
      <c r="L61" s="108">
        <v>2014.3</v>
      </c>
    </row>
    <row r="62" spans="1:12" ht="48">
      <c r="B62" t="s">
        <v>131</v>
      </c>
      <c r="C62" s="1"/>
      <c r="D62" s="1"/>
      <c r="E62" s="1"/>
      <c r="F62" s="1"/>
      <c r="G62" s="1"/>
      <c r="H62" s="96" t="s">
        <v>122</v>
      </c>
      <c r="I62" s="96" t="s">
        <v>122</v>
      </c>
      <c r="J62" s="96" t="s">
        <v>122</v>
      </c>
      <c r="K62" s="1" t="s">
        <v>112</v>
      </c>
      <c r="L62" s="1" t="s">
        <v>112</v>
      </c>
    </row>
    <row r="63" spans="1:12">
      <c r="B63" s="71" t="s">
        <v>120</v>
      </c>
      <c r="C63" s="115"/>
      <c r="D63" s="115"/>
      <c r="E63" s="115"/>
      <c r="F63" s="115"/>
      <c r="G63" s="115"/>
      <c r="H63" s="115">
        <v>186.52</v>
      </c>
      <c r="I63" s="115">
        <v>187.96</v>
      </c>
      <c r="J63" s="115">
        <v>148.12</v>
      </c>
      <c r="K63" s="115">
        <v>29.64</v>
      </c>
      <c r="L63" s="115">
        <v>207.31</v>
      </c>
    </row>
    <row r="64" spans="1:12">
      <c r="B64" t="s">
        <v>121</v>
      </c>
      <c r="C64" s="1"/>
      <c r="D64" s="1"/>
      <c r="E64" s="1"/>
      <c r="F64" s="1"/>
      <c r="G64" s="1"/>
      <c r="H64" s="95" t="s">
        <v>119</v>
      </c>
      <c r="I64" s="95" t="s">
        <v>119</v>
      </c>
      <c r="J64" s="95" t="s">
        <v>119</v>
      </c>
      <c r="K64" s="95" t="s">
        <v>119</v>
      </c>
      <c r="L64" s="95" t="s">
        <v>119</v>
      </c>
    </row>
    <row r="65" spans="2:12">
      <c r="C65" s="1"/>
      <c r="D65" s="1"/>
      <c r="E65" s="1"/>
      <c r="F65" s="1"/>
      <c r="G65" s="1"/>
      <c r="H65" s="95"/>
      <c r="I65" s="95"/>
      <c r="J65" s="95"/>
      <c r="K65" s="95"/>
      <c r="L65" s="95"/>
    </row>
    <row r="66" spans="2:12">
      <c r="C66" s="1"/>
      <c r="D66" s="119" t="s">
        <v>180</v>
      </c>
      <c r="E66" s="119" t="s">
        <v>181</v>
      </c>
      <c r="F66" s="1"/>
      <c r="G66" s="1"/>
      <c r="H66" s="95"/>
      <c r="I66" s="95"/>
      <c r="J66" s="95"/>
      <c r="K66" s="95"/>
      <c r="L66" s="119" t="s">
        <v>188</v>
      </c>
    </row>
    <row r="67" spans="2:12">
      <c r="B67" t="s">
        <v>131</v>
      </c>
      <c r="C67" s="1" t="s">
        <v>130</v>
      </c>
      <c r="D67" s="1" t="s">
        <v>129</v>
      </c>
      <c r="E67" s="1" t="s">
        <v>128</v>
      </c>
      <c r="F67" s="1" t="s">
        <v>127</v>
      </c>
      <c r="G67" s="1" t="s">
        <v>125</v>
      </c>
      <c r="H67" s="1" t="s">
        <v>126</v>
      </c>
      <c r="I67" s="1" t="s">
        <v>124</v>
      </c>
      <c r="J67" s="1" t="s">
        <v>123</v>
      </c>
      <c r="K67" s="1" t="s">
        <v>114</v>
      </c>
      <c r="L67" s="1" t="s">
        <v>112</v>
      </c>
    </row>
    <row r="68" spans="2:12">
      <c r="B68" t="s">
        <v>52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t="s">
        <v>133</v>
      </c>
      <c r="C69" s="97">
        <v>15</v>
      </c>
      <c r="D69" s="97">
        <v>20</v>
      </c>
      <c r="E69" s="99">
        <v>12.5</v>
      </c>
      <c r="F69" s="97">
        <v>20</v>
      </c>
      <c r="G69" s="97">
        <v>25</v>
      </c>
      <c r="H69" s="97">
        <v>30</v>
      </c>
      <c r="I69" s="97">
        <v>25</v>
      </c>
      <c r="J69" s="97">
        <v>40</v>
      </c>
      <c r="K69" s="97">
        <v>45</v>
      </c>
      <c r="L69" s="97">
        <v>45</v>
      </c>
    </row>
    <row r="70" spans="2:12">
      <c r="B70" t="s">
        <v>134</v>
      </c>
      <c r="C70" s="97">
        <v>15</v>
      </c>
      <c r="D70" s="97">
        <v>25</v>
      </c>
      <c r="E70" s="97">
        <v>20</v>
      </c>
      <c r="F70" s="97">
        <v>25</v>
      </c>
      <c r="G70" s="97">
        <v>30</v>
      </c>
      <c r="H70" s="97">
        <v>30</v>
      </c>
      <c r="I70" s="97">
        <v>40</v>
      </c>
      <c r="J70" s="97">
        <v>45</v>
      </c>
      <c r="K70" s="97">
        <v>45</v>
      </c>
      <c r="L70" s="97">
        <v>40</v>
      </c>
    </row>
    <row r="71" spans="2:12">
      <c r="B71" t="s">
        <v>132</v>
      </c>
      <c r="C71" s="93">
        <v>30</v>
      </c>
      <c r="D71" s="93">
        <v>45</v>
      </c>
      <c r="E71" s="93">
        <v>32.5</v>
      </c>
      <c r="F71" s="93">
        <v>45</v>
      </c>
      <c r="G71" s="93">
        <v>55</v>
      </c>
      <c r="H71" s="93">
        <v>60</v>
      </c>
      <c r="I71" s="93">
        <v>65</v>
      </c>
      <c r="J71" s="93">
        <v>85</v>
      </c>
      <c r="K71" s="93">
        <v>90</v>
      </c>
      <c r="L71" s="93">
        <v>85</v>
      </c>
    </row>
    <row r="72" spans="2:12" ht="3.75" customHeight="1">
      <c r="C72" s="93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t="s">
        <v>136</v>
      </c>
      <c r="C73" s="97">
        <v>20</v>
      </c>
      <c r="D73" s="99">
        <v>25</v>
      </c>
      <c r="E73" s="97">
        <v>20</v>
      </c>
      <c r="F73" s="97">
        <v>25</v>
      </c>
      <c r="G73" s="97">
        <v>30</v>
      </c>
      <c r="H73" s="97">
        <v>25</v>
      </c>
      <c r="I73" s="97">
        <v>40</v>
      </c>
      <c r="J73" s="97">
        <v>45</v>
      </c>
      <c r="K73" s="97">
        <v>45</v>
      </c>
      <c r="L73" s="97">
        <v>45</v>
      </c>
    </row>
    <row r="74" spans="2:12">
      <c r="B74" t="s">
        <v>137</v>
      </c>
      <c r="C74" s="97">
        <v>25</v>
      </c>
      <c r="D74" s="98">
        <v>20</v>
      </c>
      <c r="E74" s="97">
        <v>25</v>
      </c>
      <c r="F74" s="97">
        <v>30</v>
      </c>
      <c r="G74" s="97">
        <v>30</v>
      </c>
      <c r="H74" s="97">
        <v>40</v>
      </c>
      <c r="I74" s="97">
        <v>45</v>
      </c>
      <c r="J74" s="97">
        <v>45</v>
      </c>
      <c r="K74" s="97">
        <v>40</v>
      </c>
      <c r="L74" s="97">
        <v>55</v>
      </c>
    </row>
    <row r="75" spans="2:12">
      <c r="B75" t="s">
        <v>135</v>
      </c>
      <c r="C75" s="93">
        <v>45</v>
      </c>
      <c r="D75" s="93">
        <v>45</v>
      </c>
      <c r="E75" s="93">
        <v>45</v>
      </c>
      <c r="F75" s="93">
        <v>55</v>
      </c>
      <c r="G75" s="93">
        <v>60</v>
      </c>
      <c r="H75" s="93">
        <v>65</v>
      </c>
      <c r="I75" s="93">
        <v>85</v>
      </c>
      <c r="J75" s="93">
        <v>90</v>
      </c>
      <c r="K75" s="93">
        <v>85</v>
      </c>
      <c r="L75" s="93">
        <v>100</v>
      </c>
    </row>
    <row r="76" spans="2:12">
      <c r="L76" s="95"/>
    </row>
    <row r="77" spans="2:12">
      <c r="B77" s="71" t="s">
        <v>179</v>
      </c>
      <c r="C77" s="122" t="s">
        <v>193</v>
      </c>
      <c r="D77" s="122" t="s">
        <v>193</v>
      </c>
      <c r="E77" s="115">
        <f t="shared" ref="E77:K77" si="31">F71</f>
        <v>45</v>
      </c>
      <c r="F77" s="115">
        <f t="shared" si="31"/>
        <v>55</v>
      </c>
      <c r="G77" s="115">
        <f t="shared" si="31"/>
        <v>60</v>
      </c>
      <c r="H77" s="115">
        <f t="shared" si="31"/>
        <v>65</v>
      </c>
      <c r="I77" s="115">
        <f t="shared" si="31"/>
        <v>85</v>
      </c>
      <c r="J77" s="115">
        <f t="shared" si="31"/>
        <v>90</v>
      </c>
      <c r="K77" s="115">
        <f t="shared" si="31"/>
        <v>85</v>
      </c>
      <c r="L77" s="115">
        <f>L75</f>
        <v>100</v>
      </c>
    </row>
    <row r="78" spans="2:12">
      <c r="B78" s="71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2">
      <c r="C79" s="116" t="s">
        <v>194</v>
      </c>
      <c r="D79" s="118"/>
      <c r="E79" s="104"/>
      <c r="F79" s="104"/>
      <c r="G79" s="104"/>
      <c r="H79" s="104"/>
      <c r="I79" s="104"/>
      <c r="J79" s="104"/>
      <c r="K79" s="104"/>
      <c r="L79" s="104"/>
    </row>
    <row r="80" spans="2:12">
      <c r="C80" s="104" t="s">
        <v>182</v>
      </c>
      <c r="D80" s="104"/>
      <c r="E80" s="104"/>
      <c r="F80" s="104"/>
      <c r="G80" s="104"/>
      <c r="H80" s="104"/>
      <c r="I80" s="104"/>
      <c r="J80" s="104"/>
      <c r="K80" s="104"/>
      <c r="L80" s="104"/>
    </row>
    <row r="81" spans="3:12">
      <c r="C81" s="104" t="s">
        <v>183</v>
      </c>
      <c r="D81" s="104"/>
      <c r="E81" s="104"/>
      <c r="F81" s="104"/>
      <c r="G81" s="104"/>
      <c r="H81" s="104"/>
      <c r="I81" s="104"/>
      <c r="J81" s="104"/>
      <c r="K81" s="104"/>
      <c r="L81" s="104"/>
    </row>
    <row r="82" spans="3:12">
      <c r="C82" s="117" t="s">
        <v>184</v>
      </c>
      <c r="D82" s="117"/>
      <c r="E82" s="104"/>
      <c r="F82" s="104"/>
      <c r="G82" s="104"/>
      <c r="H82" s="104"/>
      <c r="I82" s="104"/>
      <c r="J82" s="104"/>
      <c r="K82" s="104"/>
      <c r="L82" s="104"/>
    </row>
    <row r="83" spans="3:12">
      <c r="C83" s="116" t="s">
        <v>195</v>
      </c>
      <c r="D83" s="117"/>
      <c r="E83" s="104"/>
      <c r="F83" s="104"/>
      <c r="G83" s="104"/>
      <c r="H83" s="104"/>
      <c r="I83" s="104"/>
      <c r="J83" s="104"/>
      <c r="K83" s="104"/>
      <c r="L83" s="104"/>
    </row>
    <row r="84" spans="3:12">
      <c r="C84" s="104" t="s">
        <v>185</v>
      </c>
      <c r="D84" s="117"/>
      <c r="E84" s="104"/>
      <c r="F84" s="104"/>
      <c r="G84" s="104"/>
      <c r="H84" s="104"/>
      <c r="I84" s="104"/>
      <c r="J84" s="104"/>
      <c r="K84" s="104"/>
      <c r="L84" s="104"/>
    </row>
    <row r="85" spans="3:12">
      <c r="C85" s="104" t="s">
        <v>186</v>
      </c>
      <c r="D85" s="104"/>
      <c r="E85" s="104"/>
      <c r="F85" s="104"/>
      <c r="G85" s="104"/>
      <c r="H85" s="104"/>
      <c r="I85" s="104"/>
      <c r="J85" s="104"/>
      <c r="K85" s="104"/>
      <c r="L85" s="104"/>
    </row>
    <row r="86" spans="3:12">
      <c r="C86" s="117" t="s">
        <v>187</v>
      </c>
      <c r="D86" s="104"/>
      <c r="E86" s="104"/>
      <c r="F86" s="104"/>
      <c r="G86" s="104"/>
      <c r="H86" s="104"/>
      <c r="I86" s="104"/>
      <c r="J86" s="104"/>
      <c r="K86" s="104"/>
      <c r="L86" s="104"/>
    </row>
    <row r="87" spans="3:12">
      <c r="C87" s="116" t="s">
        <v>191</v>
      </c>
      <c r="D87" s="104"/>
      <c r="E87" s="104"/>
      <c r="F87" s="104"/>
      <c r="G87" s="104"/>
      <c r="H87" s="104"/>
      <c r="I87" s="104"/>
      <c r="J87" s="104"/>
      <c r="K87" s="104"/>
      <c r="L87" s="104"/>
    </row>
    <row r="88" spans="3:12">
      <c r="C88" s="104" t="s">
        <v>189</v>
      </c>
      <c r="D88" s="104"/>
      <c r="E88" s="104"/>
      <c r="F88" s="104"/>
      <c r="G88" s="104"/>
      <c r="H88" s="104"/>
      <c r="I88" s="104"/>
      <c r="J88" s="104"/>
      <c r="K88" s="104"/>
      <c r="L88" s="104"/>
    </row>
    <row r="89" spans="3:12">
      <c r="C89" s="104" t="s">
        <v>190</v>
      </c>
      <c r="D89" s="104"/>
      <c r="E89" s="104"/>
      <c r="F89" s="104"/>
      <c r="G89" s="104"/>
      <c r="H89" s="104"/>
      <c r="I89" s="104"/>
      <c r="J89" s="104"/>
      <c r="K89" s="104"/>
      <c r="L89" s="104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fitToHeight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showGridLines="0" tabSelected="1" zoomScale="85" zoomScaleNormal="85" zoomScaleSheetLayoutView="100" zoomScalePageLayoutView="70" workbookViewId="0">
      <selection sqref="A1:K2"/>
    </sheetView>
  </sheetViews>
  <sheetFormatPr defaultColWidth="9" defaultRowHeight="16.5" customHeight="1"/>
  <cols>
    <col min="1" max="1" width="24.36328125" style="5" customWidth="1"/>
    <col min="2" max="2" width="11.453125" style="5" customWidth="1"/>
    <col min="3" max="9" width="9.6328125" style="5" customWidth="1"/>
    <col min="10" max="10" width="10" style="5" customWidth="1"/>
    <col min="11" max="11" width="9.90625" style="5" customWidth="1"/>
    <col min="12" max="12" width="8.6328125" style="5" customWidth="1"/>
    <col min="13" max="16384" width="9" style="5"/>
  </cols>
  <sheetData>
    <row r="1" spans="1:15" ht="16.5" customHeight="1">
      <c r="A1" s="170" t="s">
        <v>244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5" ht="16.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5" ht="16.5" customHeight="1">
      <c r="A3" s="69"/>
      <c r="B3" s="140"/>
      <c r="C3" s="140"/>
      <c r="D3" s="141"/>
    </row>
    <row r="4" spans="1:15" ht="16.5" customHeight="1">
      <c r="A4" s="22" t="s">
        <v>58</v>
      </c>
      <c r="B4" s="67"/>
      <c r="C4" s="67"/>
      <c r="D4" s="67"/>
      <c r="F4" s="67"/>
      <c r="G4" s="67"/>
      <c r="H4" s="67"/>
      <c r="I4" s="67"/>
      <c r="K4" s="67" t="s">
        <v>239</v>
      </c>
    </row>
    <row r="5" spans="1:15" ht="16.5" customHeight="1">
      <c r="A5" s="171" t="s">
        <v>228</v>
      </c>
      <c r="B5" s="162" t="s">
        <v>240</v>
      </c>
      <c r="C5" s="167" t="s">
        <v>224</v>
      </c>
      <c r="D5" s="168"/>
      <c r="E5" s="168"/>
      <c r="F5" s="168"/>
      <c r="G5" s="168"/>
      <c r="H5" s="168"/>
      <c r="I5" s="168"/>
      <c r="J5" s="168"/>
      <c r="K5" s="169"/>
      <c r="M5" s="164"/>
    </row>
    <row r="6" spans="1:15" s="14" customFormat="1" ht="16.5" customHeight="1">
      <c r="A6" s="172"/>
      <c r="B6" s="17" t="s">
        <v>225</v>
      </c>
      <c r="C6" s="158" t="s">
        <v>226</v>
      </c>
      <c r="D6" s="158" t="s">
        <v>227</v>
      </c>
      <c r="E6" s="158" t="s">
        <v>233</v>
      </c>
      <c r="F6" s="158" t="s">
        <v>234</v>
      </c>
      <c r="G6" s="158" t="s">
        <v>238</v>
      </c>
      <c r="H6" s="158" t="s">
        <v>241</v>
      </c>
      <c r="I6" s="158" t="s">
        <v>242</v>
      </c>
      <c r="J6" s="160" t="s">
        <v>243</v>
      </c>
      <c r="K6" s="160" t="s">
        <v>245</v>
      </c>
    </row>
    <row r="7" spans="1:15" s="54" customFormat="1" ht="16.5" customHeight="1">
      <c r="A7" s="19" t="s">
        <v>0</v>
      </c>
      <c r="B7" s="36">
        <v>1028385</v>
      </c>
      <c r="C7" s="36">
        <v>1178290</v>
      </c>
      <c r="D7" s="36">
        <v>1199311</v>
      </c>
      <c r="E7" s="36">
        <v>1459039</v>
      </c>
      <c r="F7" s="36">
        <v>1475436</v>
      </c>
      <c r="G7" s="36">
        <v>1534800</v>
      </c>
      <c r="H7" s="36">
        <v>1618064</v>
      </c>
      <c r="I7" s="36">
        <v>1918174</v>
      </c>
      <c r="J7" s="36">
        <v>2230027</v>
      </c>
      <c r="K7" s="36">
        <v>2347159</v>
      </c>
      <c r="L7" s="161"/>
      <c r="N7" s="63"/>
      <c r="O7" s="63"/>
    </row>
    <row r="8" spans="1:15" s="54" customFormat="1" ht="16.5" customHeight="1">
      <c r="A8" s="66" t="s">
        <v>1</v>
      </c>
      <c r="B8" s="65">
        <v>110939</v>
      </c>
      <c r="C8" s="65">
        <v>117662</v>
      </c>
      <c r="D8" s="65">
        <v>139366</v>
      </c>
      <c r="E8" s="65">
        <v>165903</v>
      </c>
      <c r="F8" s="65">
        <v>129222</v>
      </c>
      <c r="G8" s="65">
        <v>108558</v>
      </c>
      <c r="H8" s="65">
        <v>159970</v>
      </c>
      <c r="I8" s="65">
        <v>170374</v>
      </c>
      <c r="J8" s="65">
        <v>89923</v>
      </c>
      <c r="K8" s="65">
        <v>161856</v>
      </c>
      <c r="L8" s="63"/>
      <c r="M8" s="63"/>
      <c r="N8" s="63"/>
      <c r="O8" s="63"/>
    </row>
    <row r="9" spans="1:15" s="58" customFormat="1" ht="16.5" customHeight="1">
      <c r="A9" s="62" t="s">
        <v>56</v>
      </c>
      <c r="B9" s="61">
        <v>0.108</v>
      </c>
      <c r="C9" s="61">
        <v>0.1</v>
      </c>
      <c r="D9" s="61">
        <v>0.11620505440206919</v>
      </c>
      <c r="E9" s="61">
        <v>0.1137070359325556</v>
      </c>
      <c r="F9" s="61">
        <v>8.7582246874822092E-2</v>
      </c>
      <c r="G9" s="61">
        <v>7.0999999999999994E-2</v>
      </c>
      <c r="H9" s="61">
        <v>9.9000000000000005E-2</v>
      </c>
      <c r="I9" s="61">
        <f>I8/I7</f>
        <v>8.8820930739338555E-2</v>
      </c>
      <c r="J9" s="61">
        <v>0.04</v>
      </c>
      <c r="K9" s="61">
        <v>6.9000000000000006E-2</v>
      </c>
    </row>
    <row r="10" spans="1:15" s="54" customFormat="1" ht="16.5" customHeight="1">
      <c r="A10" s="57" t="s">
        <v>232</v>
      </c>
      <c r="B10" s="56">
        <v>107092</v>
      </c>
      <c r="C10" s="56">
        <v>117164</v>
      </c>
      <c r="D10" s="56">
        <v>141313</v>
      </c>
      <c r="E10" s="56">
        <v>163260</v>
      </c>
      <c r="F10" s="56">
        <v>129830</v>
      </c>
      <c r="G10" s="56">
        <v>105160</v>
      </c>
      <c r="H10" s="56">
        <v>152937</v>
      </c>
      <c r="I10" s="56">
        <v>170032</v>
      </c>
      <c r="J10" s="56">
        <v>110435</v>
      </c>
      <c r="K10" s="56">
        <v>201669</v>
      </c>
    </row>
    <row r="11" spans="1:15" s="54" customFormat="1" ht="16.5" customHeight="1">
      <c r="A11" s="57" t="s">
        <v>54</v>
      </c>
      <c r="B11" s="56">
        <v>76015</v>
      </c>
      <c r="C11" s="56">
        <v>89945</v>
      </c>
      <c r="D11" s="56">
        <v>111007</v>
      </c>
      <c r="E11" s="56">
        <v>130834</v>
      </c>
      <c r="F11" s="56">
        <v>109960</v>
      </c>
      <c r="G11" s="56">
        <v>58459</v>
      </c>
      <c r="H11" s="56">
        <v>121945</v>
      </c>
      <c r="I11" s="56">
        <v>135759</v>
      </c>
      <c r="J11" s="56">
        <v>36982</v>
      </c>
      <c r="K11" s="56">
        <v>124455</v>
      </c>
    </row>
    <row r="12" spans="1:15" s="38" customFormat="1" ht="16.5" customHeight="1">
      <c r="A12" s="165" t="s">
        <v>53</v>
      </c>
      <c r="B12" s="173">
        <v>67.91</v>
      </c>
      <c r="C12" s="173">
        <v>75.760000000000005</v>
      </c>
      <c r="D12" s="173">
        <v>93.57</v>
      </c>
      <c r="E12" s="173">
        <v>110.48</v>
      </c>
      <c r="F12" s="173">
        <v>93.25</v>
      </c>
      <c r="G12" s="173">
        <v>49.69</v>
      </c>
      <c r="H12" s="173">
        <v>104.1</v>
      </c>
      <c r="I12" s="173">
        <v>116.2</v>
      </c>
      <c r="J12" s="173">
        <v>32.130000000000003</v>
      </c>
      <c r="K12" s="173">
        <v>108.3</v>
      </c>
      <c r="O12" s="39"/>
    </row>
    <row r="13" spans="1:15" s="38" customFormat="1" ht="16.5" customHeight="1">
      <c r="A13" s="166" t="s">
        <v>52</v>
      </c>
      <c r="B13" s="174">
        <v>17.5</v>
      </c>
      <c r="C13" s="174">
        <v>20</v>
      </c>
      <c r="D13" s="174">
        <v>21.25</v>
      </c>
      <c r="E13" s="174">
        <v>23.75</v>
      </c>
      <c r="F13" s="174">
        <v>26.25</v>
      </c>
      <c r="G13" s="174">
        <v>28.75</v>
      </c>
      <c r="H13" s="174">
        <v>30</v>
      </c>
      <c r="I13" s="174">
        <v>32.5</v>
      </c>
      <c r="J13" s="174">
        <v>35</v>
      </c>
      <c r="K13" s="174">
        <v>37.5</v>
      </c>
      <c r="O13" s="39"/>
    </row>
    <row r="14" spans="1:15" s="38" customFormat="1" ht="16.5" customHeight="1">
      <c r="A14" s="146"/>
      <c r="F14" s="147"/>
      <c r="G14" s="147"/>
      <c r="H14" s="147"/>
      <c r="I14" s="147"/>
      <c r="L14" s="39"/>
    </row>
    <row r="15" spans="1:15" s="38" customFormat="1" ht="16.5" customHeight="1">
      <c r="A15" s="146"/>
      <c r="F15" s="147"/>
      <c r="G15" s="147"/>
      <c r="H15" s="147"/>
      <c r="I15" s="147"/>
      <c r="L15" s="39"/>
    </row>
    <row r="16" spans="1:15" ht="16.5" customHeight="1">
      <c r="F16" s="148"/>
      <c r="G16" s="148"/>
      <c r="H16" s="148"/>
      <c r="I16" s="148"/>
    </row>
    <row r="17" spans="1:12" s="27" customFormat="1" ht="16.5" customHeight="1">
      <c r="A17" s="25"/>
      <c r="F17" s="151"/>
      <c r="G17" s="151"/>
      <c r="H17" s="151"/>
      <c r="I17" s="151"/>
    </row>
    <row r="18" spans="1:12" ht="16.5" customHeight="1">
      <c r="A18" s="22" t="s">
        <v>235</v>
      </c>
      <c r="B18" s="21"/>
      <c r="C18" s="21"/>
      <c r="D18" s="21"/>
      <c r="F18" s="149"/>
      <c r="G18" s="149"/>
      <c r="H18" s="149"/>
      <c r="I18" s="149"/>
      <c r="K18" s="67" t="s">
        <v>239</v>
      </c>
    </row>
    <row r="19" spans="1:12" ht="16.5" customHeight="1">
      <c r="A19" s="171" t="s">
        <v>228</v>
      </c>
      <c r="B19" s="162" t="s">
        <v>240</v>
      </c>
      <c r="C19" s="167" t="s">
        <v>224</v>
      </c>
      <c r="D19" s="168"/>
      <c r="E19" s="168"/>
      <c r="F19" s="168"/>
      <c r="G19" s="168"/>
      <c r="H19" s="168"/>
      <c r="I19" s="168"/>
      <c r="J19" s="168"/>
      <c r="K19" s="169"/>
    </row>
    <row r="20" spans="1:12" s="14" customFormat="1" ht="16.5" customHeight="1">
      <c r="A20" s="172"/>
      <c r="B20" s="17" t="s">
        <v>225</v>
      </c>
      <c r="C20" s="158" t="s">
        <v>226</v>
      </c>
      <c r="D20" s="158" t="s">
        <v>227</v>
      </c>
      <c r="E20" s="158" t="s">
        <v>233</v>
      </c>
      <c r="F20" s="158" t="s">
        <v>234</v>
      </c>
      <c r="G20" s="158" t="s">
        <v>238</v>
      </c>
      <c r="H20" s="158" t="s">
        <v>241</v>
      </c>
      <c r="I20" s="158" t="s">
        <v>242</v>
      </c>
      <c r="J20" s="160" t="s">
        <v>243</v>
      </c>
      <c r="K20" s="160" t="s">
        <v>245</v>
      </c>
      <c r="L20" s="157"/>
    </row>
    <row r="21" spans="1:12" s="10" customFormat="1" ht="16.5" customHeight="1">
      <c r="A21" s="13" t="s">
        <v>42</v>
      </c>
      <c r="B21" s="150">
        <v>58042</v>
      </c>
      <c r="C21" s="12">
        <v>81898</v>
      </c>
      <c r="D21" s="12">
        <v>68718</v>
      </c>
      <c r="E21" s="12">
        <v>90841</v>
      </c>
      <c r="F21" s="12">
        <v>120555</v>
      </c>
      <c r="G21" s="12">
        <v>132926</v>
      </c>
      <c r="H21" s="12">
        <v>88911</v>
      </c>
      <c r="I21" s="12">
        <v>98580</v>
      </c>
      <c r="J21" s="150">
        <v>137814</v>
      </c>
      <c r="K21" s="150">
        <v>112049</v>
      </c>
    </row>
    <row r="22" spans="1:12" s="10" customFormat="1" ht="16.5" customHeight="1">
      <c r="A22" s="13" t="s">
        <v>41</v>
      </c>
      <c r="B22" s="150">
        <v>51445</v>
      </c>
      <c r="C22" s="12">
        <v>64950</v>
      </c>
      <c r="D22" s="12">
        <v>59737</v>
      </c>
      <c r="E22" s="12">
        <v>68697</v>
      </c>
      <c r="F22" s="12">
        <v>71016</v>
      </c>
      <c r="G22" s="12">
        <v>87808</v>
      </c>
      <c r="H22" s="12">
        <v>96802</v>
      </c>
      <c r="I22" s="12">
        <v>104932</v>
      </c>
      <c r="J22" s="150">
        <v>119522</v>
      </c>
      <c r="K22" s="12">
        <v>132533</v>
      </c>
    </row>
    <row r="23" spans="1:12" s="10" customFormat="1" ht="16.5" customHeight="1">
      <c r="A23" s="13" t="s">
        <v>40</v>
      </c>
      <c r="B23" s="150">
        <v>45179</v>
      </c>
      <c r="C23" s="12">
        <v>51978</v>
      </c>
      <c r="D23" s="12">
        <v>52807</v>
      </c>
      <c r="E23" s="12">
        <v>55438</v>
      </c>
      <c r="F23" s="12">
        <v>62912</v>
      </c>
      <c r="G23" s="12">
        <v>78630</v>
      </c>
      <c r="H23" s="12">
        <v>67280</v>
      </c>
      <c r="I23" s="12">
        <v>78015</v>
      </c>
      <c r="J23" s="150">
        <v>81337</v>
      </c>
      <c r="K23" s="150">
        <v>81055</v>
      </c>
    </row>
    <row r="24" spans="1:12" s="10" customFormat="1" ht="16.5" customHeight="1">
      <c r="A24" s="153"/>
      <c r="B24" s="154"/>
      <c r="C24" s="154"/>
      <c r="D24" s="154"/>
      <c r="E24" s="154"/>
      <c r="F24" s="155"/>
      <c r="G24" s="154"/>
      <c r="H24" s="154"/>
      <c r="I24" s="154"/>
    </row>
    <row r="25" spans="1:12" ht="16.5" customHeight="1">
      <c r="A25" s="25"/>
      <c r="B25" s="38"/>
      <c r="C25" s="38"/>
      <c r="D25" s="38"/>
      <c r="F25" s="148"/>
      <c r="G25" s="148"/>
      <c r="H25" s="148"/>
      <c r="I25" s="148"/>
    </row>
    <row r="26" spans="1:12" ht="16.5" customHeight="1">
      <c r="A26" s="22" t="s">
        <v>236</v>
      </c>
      <c r="B26" s="21"/>
      <c r="C26" s="21"/>
      <c r="D26" s="21"/>
      <c r="F26" s="149"/>
      <c r="G26" s="149"/>
      <c r="H26" s="149"/>
      <c r="I26" s="149"/>
      <c r="K26" s="67" t="s">
        <v>239</v>
      </c>
    </row>
    <row r="27" spans="1:12" ht="16.5" customHeight="1">
      <c r="A27" s="171" t="s">
        <v>228</v>
      </c>
      <c r="B27" s="162" t="s">
        <v>240</v>
      </c>
      <c r="C27" s="167" t="s">
        <v>224</v>
      </c>
      <c r="D27" s="168"/>
      <c r="E27" s="168"/>
      <c r="F27" s="168"/>
      <c r="G27" s="168"/>
      <c r="H27" s="168"/>
      <c r="I27" s="168"/>
      <c r="J27" s="168"/>
      <c r="K27" s="169"/>
    </row>
    <row r="28" spans="1:12" s="14" customFormat="1" ht="16.5" customHeight="1">
      <c r="A28" s="172"/>
      <c r="B28" s="17" t="s">
        <v>225</v>
      </c>
      <c r="C28" s="158" t="s">
        <v>226</v>
      </c>
      <c r="D28" s="158" t="s">
        <v>227</v>
      </c>
      <c r="E28" s="158" t="s">
        <v>233</v>
      </c>
      <c r="F28" s="158" t="s">
        <v>234</v>
      </c>
      <c r="G28" s="158" t="s">
        <v>238</v>
      </c>
      <c r="H28" s="158" t="s">
        <v>241</v>
      </c>
      <c r="I28" s="158" t="s">
        <v>242</v>
      </c>
      <c r="J28" s="158" t="s">
        <v>243</v>
      </c>
      <c r="K28" s="158" t="s">
        <v>245</v>
      </c>
    </row>
    <row r="29" spans="1:12" s="10" customFormat="1" ht="16.5" customHeight="1">
      <c r="A29" s="13" t="s">
        <v>38</v>
      </c>
      <c r="B29" s="150">
        <v>91875</v>
      </c>
      <c r="C29" s="12">
        <v>147659</v>
      </c>
      <c r="D29" s="12">
        <v>129853</v>
      </c>
      <c r="E29" s="12">
        <v>175568</v>
      </c>
      <c r="F29" s="12">
        <v>170233</v>
      </c>
      <c r="G29" s="12">
        <v>168049</v>
      </c>
      <c r="H29" s="12">
        <v>219156</v>
      </c>
      <c r="I29" s="12">
        <v>94994</v>
      </c>
      <c r="J29" s="150">
        <v>143485</v>
      </c>
      <c r="K29" s="150">
        <v>320766</v>
      </c>
    </row>
    <row r="30" spans="1:12" s="10" customFormat="1" ht="16.5" customHeight="1">
      <c r="A30" s="13" t="s">
        <v>37</v>
      </c>
      <c r="B30" s="150">
        <v>-81230</v>
      </c>
      <c r="C30" s="12">
        <v>-95377</v>
      </c>
      <c r="D30" s="12">
        <v>-211476</v>
      </c>
      <c r="E30" s="12">
        <v>-113915</v>
      </c>
      <c r="F30" s="12">
        <v>-160844</v>
      </c>
      <c r="G30" s="12">
        <v>-311513</v>
      </c>
      <c r="H30" s="12">
        <v>-100568</v>
      </c>
      <c r="I30" s="12">
        <v>-112597</v>
      </c>
      <c r="J30" s="150">
        <v>-164943</v>
      </c>
      <c r="K30" s="150">
        <v>-153553</v>
      </c>
    </row>
    <row r="31" spans="1:12" s="10" customFormat="1" ht="16.5" customHeight="1">
      <c r="A31" s="13" t="s">
        <v>36</v>
      </c>
      <c r="B31" s="150">
        <v>-19508</v>
      </c>
      <c r="C31" s="12">
        <v>7775</v>
      </c>
      <c r="D31" s="12">
        <v>95848</v>
      </c>
      <c r="E31" s="12">
        <v>-116858</v>
      </c>
      <c r="F31" s="12">
        <v>-32683</v>
      </c>
      <c r="G31" s="12">
        <v>128546</v>
      </c>
      <c r="H31" s="12">
        <v>-136191</v>
      </c>
      <c r="I31" s="12">
        <v>-64393</v>
      </c>
      <c r="J31" s="150">
        <v>-19238</v>
      </c>
      <c r="K31" s="150">
        <v>-181557</v>
      </c>
    </row>
    <row r="32" spans="1:12" s="10" customFormat="1" ht="16.5" customHeight="1">
      <c r="A32" s="13" t="s">
        <v>35</v>
      </c>
      <c r="B32" s="150">
        <v>10645</v>
      </c>
      <c r="C32" s="12">
        <v>52282</v>
      </c>
      <c r="D32" s="12">
        <v>-81623</v>
      </c>
      <c r="E32" s="12">
        <v>61653</v>
      </c>
      <c r="F32" s="12">
        <v>9389</v>
      </c>
      <c r="G32" s="12">
        <v>-143464</v>
      </c>
      <c r="H32" s="12">
        <v>118588</v>
      </c>
      <c r="I32" s="12">
        <v>-17603</v>
      </c>
      <c r="J32" s="150">
        <v>-21458</v>
      </c>
      <c r="K32" s="150">
        <v>167213</v>
      </c>
    </row>
    <row r="33" spans="1:11" s="10" customFormat="1" ht="16.5" customHeight="1">
      <c r="A33" s="153"/>
      <c r="B33" s="154"/>
      <c r="C33" s="154"/>
      <c r="D33" s="154"/>
      <c r="E33" s="154"/>
      <c r="F33" s="155"/>
      <c r="G33" s="154"/>
      <c r="H33" s="154"/>
      <c r="I33" s="154"/>
    </row>
    <row r="34" spans="1:11" ht="16.5" customHeight="1">
      <c r="B34" s="38"/>
      <c r="C34" s="38"/>
      <c r="D34" s="38"/>
    </row>
    <row r="35" spans="1:11" ht="16.5" customHeight="1">
      <c r="A35" s="22" t="s">
        <v>237</v>
      </c>
      <c r="B35" s="21"/>
      <c r="C35" s="21"/>
      <c r="D35" s="21"/>
      <c r="F35" s="21"/>
      <c r="G35" s="21"/>
      <c r="H35" s="21"/>
      <c r="I35" s="21"/>
      <c r="K35" s="67" t="s">
        <v>239</v>
      </c>
    </row>
    <row r="36" spans="1:11" ht="16.5" customHeight="1">
      <c r="A36" s="171" t="s">
        <v>228</v>
      </c>
      <c r="B36" s="162" t="s">
        <v>240</v>
      </c>
      <c r="C36" s="167" t="s">
        <v>224</v>
      </c>
      <c r="D36" s="168"/>
      <c r="E36" s="168"/>
      <c r="F36" s="168"/>
      <c r="G36" s="168"/>
      <c r="H36" s="168"/>
      <c r="I36" s="168"/>
      <c r="J36" s="168"/>
      <c r="K36" s="169"/>
    </row>
    <row r="37" spans="1:11" s="14" customFormat="1" ht="16.5" customHeight="1">
      <c r="A37" s="172"/>
      <c r="B37" s="17" t="s">
        <v>225</v>
      </c>
      <c r="C37" s="158" t="s">
        <v>226</v>
      </c>
      <c r="D37" s="158" t="s">
        <v>227</v>
      </c>
      <c r="E37" s="158" t="s">
        <v>233</v>
      </c>
      <c r="F37" s="158" t="s">
        <v>234</v>
      </c>
      <c r="G37" s="158" t="s">
        <v>238</v>
      </c>
      <c r="H37" s="158" t="s">
        <v>241</v>
      </c>
      <c r="I37" s="158" t="s">
        <v>242</v>
      </c>
      <c r="J37" s="158" t="s">
        <v>243</v>
      </c>
      <c r="K37" s="158" t="s">
        <v>245</v>
      </c>
    </row>
    <row r="38" spans="1:11" s="10" customFormat="1" ht="16.5" customHeight="1">
      <c r="A38" s="13" t="s">
        <v>31</v>
      </c>
      <c r="B38" s="150">
        <v>1357340</v>
      </c>
      <c r="C38" s="150">
        <v>1376636</v>
      </c>
      <c r="D38" s="12">
        <v>1678997</v>
      </c>
      <c r="E38" s="12">
        <v>1773199</v>
      </c>
      <c r="F38" s="12">
        <v>1884008</v>
      </c>
      <c r="G38" s="12">
        <v>2122493</v>
      </c>
      <c r="H38" s="12">
        <v>2256024</v>
      </c>
      <c r="I38" s="12">
        <v>2678483</v>
      </c>
      <c r="J38" s="150">
        <v>2862749</v>
      </c>
      <c r="K38" s="12">
        <v>3159709</v>
      </c>
    </row>
    <row r="39" spans="1:11" s="10" customFormat="1" ht="16.5" customHeight="1">
      <c r="A39" s="13" t="s">
        <v>30</v>
      </c>
      <c r="B39" s="150">
        <v>744972</v>
      </c>
      <c r="C39" s="150">
        <v>763023</v>
      </c>
      <c r="D39" s="12">
        <v>846572</v>
      </c>
      <c r="E39" s="12">
        <v>932501</v>
      </c>
      <c r="F39" s="12">
        <v>996795</v>
      </c>
      <c r="G39" s="12">
        <v>947290</v>
      </c>
      <c r="H39" s="12">
        <v>1096020</v>
      </c>
      <c r="I39" s="12">
        <v>1292241</v>
      </c>
      <c r="J39" s="150">
        <v>1346565</v>
      </c>
      <c r="K39" s="12">
        <v>1631481</v>
      </c>
    </row>
    <row r="40" spans="1:11" s="6" customFormat="1" ht="16.5" customHeight="1">
      <c r="A40" s="9" t="s">
        <v>29</v>
      </c>
      <c r="B40" s="152">
        <v>0.54900000000000004</v>
      </c>
      <c r="C40" s="152">
        <v>0.55400000000000005</v>
      </c>
      <c r="D40" s="8">
        <v>0.504</v>
      </c>
      <c r="E40" s="8">
        <v>0.52600000000000002</v>
      </c>
      <c r="F40" s="8">
        <v>0.52900000000000003</v>
      </c>
      <c r="G40" s="8">
        <v>0.44600000000000001</v>
      </c>
      <c r="H40" s="8">
        <v>0.48599999999999999</v>
      </c>
      <c r="I40" s="159">
        <v>0.48199999999999998</v>
      </c>
      <c r="J40" s="163">
        <v>0.47</v>
      </c>
      <c r="K40" s="163">
        <v>0.51600000000000001</v>
      </c>
    </row>
    <row r="41" spans="1:11" ht="16.5" customHeight="1">
      <c r="A41" s="157" t="s">
        <v>229</v>
      </c>
      <c r="B41" s="38"/>
      <c r="C41" s="38"/>
      <c r="D41" s="38"/>
    </row>
    <row r="42" spans="1:11" ht="16.5" customHeight="1">
      <c r="A42" s="14" t="s">
        <v>230</v>
      </c>
    </row>
    <row r="43" spans="1:11" ht="16.5" customHeight="1">
      <c r="A43" s="14" t="s">
        <v>231</v>
      </c>
    </row>
    <row r="44" spans="1:11" ht="16.5" customHeight="1">
      <c r="A44" s="156"/>
    </row>
  </sheetData>
  <mergeCells count="9">
    <mergeCell ref="C36:K36"/>
    <mergeCell ref="A1:K2"/>
    <mergeCell ref="A5:A6"/>
    <mergeCell ref="A36:A37"/>
    <mergeCell ref="A19:A20"/>
    <mergeCell ref="A27:A28"/>
    <mergeCell ref="C5:K5"/>
    <mergeCell ref="C19:K19"/>
    <mergeCell ref="C27:K27"/>
  </mergeCells>
  <phoneticPr fontId="2"/>
  <conditionalFormatting sqref="K21:K23">
    <cfRule type="duplicateValues" dxfId="1" priority="2"/>
  </conditionalFormatting>
  <conditionalFormatting sqref="K38:K40">
    <cfRule type="duplicateValues" dxfId="0" priority="1"/>
  </conditionalFormatting>
  <pageMargins left="0.59055118110236227" right="0.59055118110236227" top="1.0236220472440944" bottom="0.98425196850393704" header="0.51181102362204722" footer="0.51181102362204722"/>
  <pageSetup paperSize="9" scale="75" orientation="portrait" r:id="rId1"/>
  <headerFooter alignWithMargins="0">
    <oddHeader xml:space="preserve">&amp;C&amp;14&amp;G&amp;R&amp;"Arial Narrow,標準"&amp;10
</oddHeader>
    <oddFooter>&amp;C&amp;10ニデック株式会社　ＩＲ部
https://www.nidec.com/
〒601-8205　京都市南区久世殿城町338
TEL: 075-935-6140, FAX: 075-935-6141, E-mail: ir@nidec.com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1"/>
  <sheetViews>
    <sheetView showGridLines="0" topLeftCell="A31" zoomScaleNormal="100" zoomScaleSheetLayoutView="100" workbookViewId="0">
      <pane xSplit="1" topLeftCell="B1" activePane="topRight" state="frozen"/>
      <selection activeCell="A4" sqref="A4"/>
      <selection pane="topRight" activeCell="L40" sqref="L40"/>
    </sheetView>
  </sheetViews>
  <sheetFormatPr defaultColWidth="9" defaultRowHeight="16.5" customHeight="1"/>
  <cols>
    <col min="1" max="1" width="24.36328125" style="5" customWidth="1"/>
    <col min="2" max="11" width="10.453125" style="5" customWidth="1"/>
    <col min="12" max="12" width="6" style="5" bestFit="1" customWidth="1"/>
    <col min="13" max="17" width="8.6328125" style="5" customWidth="1"/>
    <col min="18" max="16384" width="9" style="5"/>
  </cols>
  <sheetData>
    <row r="1" spans="1:23" ht="16.5" customHeight="1">
      <c r="A1" s="170" t="s">
        <v>59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23" ht="16.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23" ht="16.5" customHeight="1">
      <c r="A3" s="142" t="s">
        <v>219</v>
      </c>
      <c r="B3" s="143"/>
      <c r="C3" s="143"/>
      <c r="D3" s="143"/>
      <c r="E3" s="143"/>
      <c r="F3" s="144" t="s">
        <v>157</v>
      </c>
      <c r="G3" s="144" t="s">
        <v>220</v>
      </c>
      <c r="H3" s="144" t="s">
        <v>156</v>
      </c>
      <c r="I3" s="145" t="s">
        <v>155</v>
      </c>
    </row>
    <row r="4" spans="1:23" ht="16.5" customHeight="1">
      <c r="A4" s="22" t="s">
        <v>58</v>
      </c>
      <c r="B4" s="121"/>
      <c r="C4" s="121"/>
      <c r="D4" s="121"/>
      <c r="E4" s="136" t="s">
        <v>216</v>
      </c>
      <c r="F4" s="1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7">
        <v>2009</v>
      </c>
      <c r="H5" s="17">
        <v>2010</v>
      </c>
      <c r="I5" s="17">
        <v>2011</v>
      </c>
      <c r="J5" s="17">
        <v>2012</v>
      </c>
      <c r="K5" s="17">
        <v>2013</v>
      </c>
    </row>
    <row r="6" spans="1:23" s="54" customFormat="1" ht="16.5" customHeight="1">
      <c r="A6" s="19" t="s">
        <v>0</v>
      </c>
      <c r="B6" s="124" t="s">
        <v>199</v>
      </c>
      <c r="C6" s="124" t="s">
        <v>197</v>
      </c>
      <c r="D6" s="124" t="s">
        <v>197</v>
      </c>
      <c r="E6" s="34" t="s">
        <v>221</v>
      </c>
      <c r="F6" s="36" t="s">
        <v>154</v>
      </c>
      <c r="G6" s="36" t="s">
        <v>154</v>
      </c>
      <c r="H6" s="36" t="s">
        <v>154</v>
      </c>
      <c r="I6" s="36" t="s">
        <v>154</v>
      </c>
      <c r="J6" s="36" t="s">
        <v>115</v>
      </c>
      <c r="K6" s="36" t="s">
        <v>115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125" t="s">
        <v>197</v>
      </c>
      <c r="C7" s="125" t="s">
        <v>197</v>
      </c>
      <c r="D7" s="125" t="s">
        <v>197</v>
      </c>
      <c r="E7" s="109" t="s">
        <v>168</v>
      </c>
      <c r="F7" s="109" t="s">
        <v>168</v>
      </c>
      <c r="G7" s="109" t="s">
        <v>168</v>
      </c>
      <c r="H7" s="109" t="s">
        <v>168</v>
      </c>
      <c r="I7" s="109" t="s">
        <v>168</v>
      </c>
      <c r="J7" s="65" t="s">
        <v>115</v>
      </c>
      <c r="K7" s="65" t="s">
        <v>115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126" t="s">
        <v>197</v>
      </c>
      <c r="C8" s="126" t="s">
        <v>197</v>
      </c>
      <c r="D8" s="126" t="s">
        <v>197</v>
      </c>
      <c r="E8" s="62" t="s">
        <v>192</v>
      </c>
      <c r="F8" s="62" t="s">
        <v>192</v>
      </c>
      <c r="G8" s="91" t="s">
        <v>167</v>
      </c>
      <c r="H8" s="91" t="s">
        <v>167</v>
      </c>
      <c r="I8" s="91" t="s">
        <v>167</v>
      </c>
      <c r="J8" s="91" t="s">
        <v>115</v>
      </c>
      <c r="K8" s="91" t="s">
        <v>115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127" t="s">
        <v>197</v>
      </c>
      <c r="C9" s="127" t="s">
        <v>197</v>
      </c>
      <c r="D9" s="127" t="s">
        <v>197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115</v>
      </c>
      <c r="K9" s="56" t="s">
        <v>115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127" t="s">
        <v>197</v>
      </c>
      <c r="C10" s="127" t="s">
        <v>197</v>
      </c>
      <c r="D10" s="127" t="s">
        <v>197</v>
      </c>
      <c r="E10" s="56" t="s">
        <v>154</v>
      </c>
      <c r="F10" s="56" t="s">
        <v>154</v>
      </c>
      <c r="G10" s="56" t="s">
        <v>154</v>
      </c>
      <c r="H10" s="56" t="s">
        <v>154</v>
      </c>
      <c r="I10" s="56" t="s">
        <v>154</v>
      </c>
      <c r="J10" s="56" t="s">
        <v>115</v>
      </c>
      <c r="K10" s="56" t="s">
        <v>115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128" t="s">
        <v>197</v>
      </c>
      <c r="C11" s="128" t="s">
        <v>197</v>
      </c>
      <c r="D11" s="128" t="s">
        <v>197</v>
      </c>
      <c r="E11" s="128" t="s">
        <v>197</v>
      </c>
      <c r="F11" s="128" t="s">
        <v>197</v>
      </c>
      <c r="G11" s="92" t="s">
        <v>218</v>
      </c>
      <c r="H11" s="92" t="s">
        <v>218</v>
      </c>
      <c r="I11" s="92" t="s">
        <v>218</v>
      </c>
      <c r="J11" s="92" t="s">
        <v>218</v>
      </c>
      <c r="K11" s="92" t="s">
        <v>218</v>
      </c>
      <c r="L11" s="133" t="s">
        <v>202</v>
      </c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129" t="s">
        <v>200</v>
      </c>
      <c r="C12" s="129" t="s">
        <v>200</v>
      </c>
      <c r="D12" s="120" t="s">
        <v>218</v>
      </c>
      <c r="E12" s="45" t="s">
        <v>218</v>
      </c>
      <c r="F12" s="45" t="s">
        <v>218</v>
      </c>
      <c r="G12" s="45" t="s">
        <v>218</v>
      </c>
      <c r="H12" s="45" t="s">
        <v>218</v>
      </c>
      <c r="I12" s="45" t="s">
        <v>218</v>
      </c>
      <c r="J12" s="45" t="s">
        <v>218</v>
      </c>
      <c r="K12" s="120" t="s">
        <v>218</v>
      </c>
      <c r="L12" s="68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123" t="s">
        <v>196</v>
      </c>
      <c r="K13" s="87"/>
      <c r="Q13" s="39"/>
    </row>
    <row r="14" spans="1:23" s="38" customFormat="1" ht="16.5" customHeight="1">
      <c r="A14" s="25"/>
      <c r="B14" s="123" t="s">
        <v>201</v>
      </c>
      <c r="C14" s="42"/>
      <c r="D14" s="42"/>
      <c r="E14" s="41"/>
      <c r="F14" s="41"/>
      <c r="H14" s="70"/>
      <c r="K14" s="43"/>
      <c r="Q14" s="39"/>
    </row>
    <row r="15" spans="1:23" s="38" customFormat="1" ht="16.5" customHeight="1">
      <c r="A15" s="25"/>
      <c r="B15" s="123" t="s">
        <v>203</v>
      </c>
      <c r="K15" s="43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1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7">
        <v>2009</v>
      </c>
      <c r="H17" s="17">
        <v>2010</v>
      </c>
      <c r="I17" s="17">
        <v>2011</v>
      </c>
      <c r="J17" s="17">
        <v>2012</v>
      </c>
      <c r="K17" s="17">
        <v>2013</v>
      </c>
    </row>
    <row r="18" spans="1:11" s="27" customFormat="1" ht="16.5" customHeight="1">
      <c r="A18" s="37" t="s">
        <v>50</v>
      </c>
      <c r="B18" s="124" t="s">
        <v>205</v>
      </c>
      <c r="C18" s="124" t="s">
        <v>204</v>
      </c>
      <c r="D18" s="124" t="s">
        <v>204</v>
      </c>
      <c r="E18" s="124" t="s">
        <v>204</v>
      </c>
      <c r="F18" s="124" t="s">
        <v>204</v>
      </c>
      <c r="G18" s="36" t="s">
        <v>167</v>
      </c>
      <c r="H18" s="36" t="s">
        <v>167</v>
      </c>
      <c r="I18" s="36" t="s">
        <v>167</v>
      </c>
      <c r="J18" s="36" t="s">
        <v>115</v>
      </c>
      <c r="K18" s="36" t="s">
        <v>115</v>
      </c>
    </row>
    <row r="19" spans="1:11" s="27" customFormat="1" ht="16.5" customHeight="1">
      <c r="A19" s="33" t="s">
        <v>45</v>
      </c>
      <c r="B19" s="130" t="s">
        <v>204</v>
      </c>
      <c r="C19" s="130" t="s">
        <v>204</v>
      </c>
      <c r="D19" s="130" t="s">
        <v>204</v>
      </c>
      <c r="E19" s="130" t="s">
        <v>204</v>
      </c>
      <c r="F19" s="130" t="s">
        <v>204</v>
      </c>
      <c r="G19" s="32" t="s">
        <v>167</v>
      </c>
      <c r="H19" s="32" t="s">
        <v>167</v>
      </c>
      <c r="I19" s="32" t="s">
        <v>167</v>
      </c>
      <c r="J19" s="32" t="s">
        <v>115</v>
      </c>
      <c r="K19" s="32" t="s">
        <v>115</v>
      </c>
    </row>
    <row r="20" spans="1:11" s="27" customFormat="1" ht="16.5" customHeight="1">
      <c r="A20" s="37" t="s">
        <v>49</v>
      </c>
      <c r="B20" s="124" t="s">
        <v>204</v>
      </c>
      <c r="C20" s="124" t="s">
        <v>204</v>
      </c>
      <c r="D20" s="124" t="s">
        <v>204</v>
      </c>
      <c r="E20" s="124" t="s">
        <v>204</v>
      </c>
      <c r="F20" s="124" t="s">
        <v>204</v>
      </c>
      <c r="G20" s="36" t="s">
        <v>167</v>
      </c>
      <c r="H20" s="36" t="s">
        <v>167</v>
      </c>
      <c r="I20" s="36" t="s">
        <v>167</v>
      </c>
      <c r="J20" s="36" t="s">
        <v>115</v>
      </c>
      <c r="K20" s="36" t="s">
        <v>115</v>
      </c>
    </row>
    <row r="21" spans="1:11" s="27" customFormat="1" ht="16.5" customHeight="1">
      <c r="A21" s="33" t="s">
        <v>45</v>
      </c>
      <c r="B21" s="130" t="s">
        <v>204</v>
      </c>
      <c r="C21" s="131" t="s">
        <v>204</v>
      </c>
      <c r="D21" s="131" t="s">
        <v>204</v>
      </c>
      <c r="E21" s="131" t="s">
        <v>204</v>
      </c>
      <c r="F21" s="131" t="s">
        <v>204</v>
      </c>
      <c r="G21" s="32" t="s">
        <v>167</v>
      </c>
      <c r="H21" s="32" t="s">
        <v>167</v>
      </c>
      <c r="I21" s="32" t="s">
        <v>167</v>
      </c>
      <c r="J21" s="32" t="s">
        <v>115</v>
      </c>
      <c r="K21" s="32" t="s">
        <v>115</v>
      </c>
    </row>
    <row r="22" spans="1:11" s="27" customFormat="1" ht="16.5" customHeight="1">
      <c r="A22" s="37" t="s">
        <v>48</v>
      </c>
      <c r="B22" s="124" t="s">
        <v>204</v>
      </c>
      <c r="C22" s="124" t="s">
        <v>204</v>
      </c>
      <c r="D22" s="124" t="s">
        <v>204</v>
      </c>
      <c r="E22" s="124" t="s">
        <v>204</v>
      </c>
      <c r="F22" s="124" t="s">
        <v>204</v>
      </c>
      <c r="G22" s="36" t="s">
        <v>167</v>
      </c>
      <c r="H22" s="36" t="s">
        <v>167</v>
      </c>
      <c r="I22" s="36" t="s">
        <v>167</v>
      </c>
      <c r="J22" s="36" t="s">
        <v>115</v>
      </c>
      <c r="K22" s="36" t="s">
        <v>115</v>
      </c>
    </row>
    <row r="23" spans="1:11" s="27" customFormat="1" ht="16.5" customHeight="1">
      <c r="A23" s="33" t="s">
        <v>45</v>
      </c>
      <c r="B23" s="130" t="s">
        <v>204</v>
      </c>
      <c r="C23" s="130" t="s">
        <v>204</v>
      </c>
      <c r="D23" s="130" t="s">
        <v>204</v>
      </c>
      <c r="E23" s="130" t="s">
        <v>204</v>
      </c>
      <c r="F23" s="130" t="s">
        <v>204</v>
      </c>
      <c r="G23" s="32" t="s">
        <v>167</v>
      </c>
      <c r="H23" s="32" t="s">
        <v>167</v>
      </c>
      <c r="I23" s="32" t="s">
        <v>167</v>
      </c>
      <c r="J23" s="32" t="s">
        <v>115</v>
      </c>
      <c r="K23" s="32" t="s">
        <v>115</v>
      </c>
    </row>
    <row r="24" spans="1:11" s="27" customFormat="1" ht="16.5" customHeight="1">
      <c r="A24" s="37" t="s">
        <v>47</v>
      </c>
      <c r="B24" s="124" t="s">
        <v>204</v>
      </c>
      <c r="C24" s="124" t="s">
        <v>204</v>
      </c>
      <c r="D24" s="124" t="s">
        <v>204</v>
      </c>
      <c r="E24" s="124" t="s">
        <v>204</v>
      </c>
      <c r="F24" s="124" t="s">
        <v>204</v>
      </c>
      <c r="G24" s="36" t="s">
        <v>167</v>
      </c>
      <c r="H24" s="36" t="s">
        <v>167</v>
      </c>
      <c r="I24" s="36" t="s">
        <v>167</v>
      </c>
      <c r="J24" s="36" t="s">
        <v>115</v>
      </c>
      <c r="K24" s="36" t="s">
        <v>115</v>
      </c>
    </row>
    <row r="25" spans="1:11" s="27" customFormat="1" ht="16.5" customHeight="1">
      <c r="A25" s="33" t="s">
        <v>45</v>
      </c>
      <c r="B25" s="130" t="s">
        <v>204</v>
      </c>
      <c r="C25" s="130" t="s">
        <v>204</v>
      </c>
      <c r="D25" s="130" t="s">
        <v>204</v>
      </c>
      <c r="E25" s="130" t="s">
        <v>204</v>
      </c>
      <c r="F25" s="130" t="s">
        <v>204</v>
      </c>
      <c r="G25" s="32" t="s">
        <v>167</v>
      </c>
      <c r="H25" s="32" t="s">
        <v>167</v>
      </c>
      <c r="I25" s="32" t="s">
        <v>167</v>
      </c>
      <c r="J25" s="32" t="s">
        <v>115</v>
      </c>
      <c r="K25" s="32" t="s">
        <v>115</v>
      </c>
    </row>
    <row r="26" spans="1:11" s="27" customFormat="1" ht="16.5" customHeight="1">
      <c r="A26" s="37" t="s">
        <v>46</v>
      </c>
      <c r="B26" s="124" t="s">
        <v>204</v>
      </c>
      <c r="C26" s="124" t="s">
        <v>204</v>
      </c>
      <c r="D26" s="124" t="s">
        <v>204</v>
      </c>
      <c r="E26" s="124" t="s">
        <v>204</v>
      </c>
      <c r="F26" s="124" t="s">
        <v>204</v>
      </c>
      <c r="G26" s="36" t="s">
        <v>167</v>
      </c>
      <c r="H26" s="36" t="s">
        <v>167</v>
      </c>
      <c r="I26" s="36" t="s">
        <v>167</v>
      </c>
      <c r="J26" s="36" t="s">
        <v>115</v>
      </c>
      <c r="K26" s="36" t="s">
        <v>115</v>
      </c>
    </row>
    <row r="27" spans="1:11" s="27" customFormat="1" ht="16.5" customHeight="1">
      <c r="A27" s="33" t="s">
        <v>45</v>
      </c>
      <c r="B27" s="130" t="s">
        <v>204</v>
      </c>
      <c r="C27" s="130" t="s">
        <v>204</v>
      </c>
      <c r="D27" s="130" t="s">
        <v>204</v>
      </c>
      <c r="E27" s="130" t="s">
        <v>204</v>
      </c>
      <c r="F27" s="130" t="s">
        <v>204</v>
      </c>
      <c r="G27" s="32" t="s">
        <v>167</v>
      </c>
      <c r="H27" s="32" t="s">
        <v>167</v>
      </c>
      <c r="I27" s="32" t="s">
        <v>167</v>
      </c>
      <c r="J27" s="32" t="s">
        <v>115</v>
      </c>
      <c r="K27" s="32" t="s">
        <v>115</v>
      </c>
    </row>
    <row r="28" spans="1:11" s="27" customFormat="1" ht="16.5" customHeight="1">
      <c r="A28" s="13" t="s">
        <v>44</v>
      </c>
      <c r="B28" s="132" t="s">
        <v>204</v>
      </c>
      <c r="C28" s="132" t="s">
        <v>204</v>
      </c>
      <c r="D28" s="132" t="s">
        <v>204</v>
      </c>
      <c r="E28" s="132" t="s">
        <v>204</v>
      </c>
      <c r="F28" s="132" t="s">
        <v>204</v>
      </c>
      <c r="G28" s="12" t="s">
        <v>167</v>
      </c>
      <c r="H28" s="12" t="s">
        <v>167</v>
      </c>
      <c r="I28" s="12" t="s">
        <v>167</v>
      </c>
      <c r="J28" s="12" t="s">
        <v>115</v>
      </c>
      <c r="K28" s="12" t="s">
        <v>115</v>
      </c>
    </row>
    <row r="29" spans="1:11" s="27" customFormat="1" ht="16.5" customHeight="1">
      <c r="A29" s="25"/>
      <c r="B29" s="123" t="s">
        <v>206</v>
      </c>
    </row>
    <row r="30" spans="1:11" ht="16.5" customHeight="1">
      <c r="A30" s="27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1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7">
        <v>2009</v>
      </c>
      <c r="H32" s="17">
        <v>2010</v>
      </c>
      <c r="I32" s="17">
        <v>2011</v>
      </c>
      <c r="J32" s="17">
        <v>2012</v>
      </c>
      <c r="K32" s="17">
        <v>2013</v>
      </c>
    </row>
    <row r="33" spans="1:12" s="10" customFormat="1" ht="16.5" customHeight="1">
      <c r="A33" s="13" t="s">
        <v>42</v>
      </c>
      <c r="B33" s="92" t="s">
        <v>218</v>
      </c>
      <c r="C33" s="92" t="s">
        <v>218</v>
      </c>
      <c r="D33" s="92" t="s">
        <v>218</v>
      </c>
      <c r="E33" s="92" t="s">
        <v>218</v>
      </c>
      <c r="F33" s="92" t="s">
        <v>218</v>
      </c>
      <c r="G33" s="92" t="s">
        <v>218</v>
      </c>
      <c r="H33" s="92" t="s">
        <v>218</v>
      </c>
      <c r="I33" s="92" t="s">
        <v>218</v>
      </c>
      <c r="J33" s="92" t="s">
        <v>218</v>
      </c>
      <c r="K33" s="92" t="s">
        <v>218</v>
      </c>
      <c r="L33" s="133" t="s">
        <v>207</v>
      </c>
    </row>
    <row r="34" spans="1:12" s="10" customFormat="1" ht="16.5" customHeight="1">
      <c r="A34" s="13" t="s">
        <v>41</v>
      </c>
      <c r="B34" s="92" t="s">
        <v>218</v>
      </c>
      <c r="C34" s="92" t="s">
        <v>218</v>
      </c>
      <c r="D34" s="92" t="s">
        <v>218</v>
      </c>
      <c r="E34" s="92" t="s">
        <v>218</v>
      </c>
      <c r="F34" s="92" t="s">
        <v>218</v>
      </c>
      <c r="G34" s="92" t="s">
        <v>218</v>
      </c>
      <c r="H34" s="92" t="s">
        <v>218</v>
      </c>
      <c r="I34" s="92" t="s">
        <v>218</v>
      </c>
      <c r="J34" s="92" t="s">
        <v>218</v>
      </c>
      <c r="K34" s="92" t="s">
        <v>218</v>
      </c>
      <c r="L34" s="133" t="s">
        <v>209</v>
      </c>
    </row>
    <row r="35" spans="1:12" s="10" customFormat="1" ht="16.5" customHeight="1">
      <c r="A35" s="13" t="s">
        <v>40</v>
      </c>
      <c r="B35" s="132" t="s">
        <v>198</v>
      </c>
      <c r="C35" s="132" t="s">
        <v>198</v>
      </c>
      <c r="D35" s="132" t="s">
        <v>198</v>
      </c>
      <c r="E35" s="111" t="s">
        <v>168</v>
      </c>
      <c r="F35" s="111" t="s">
        <v>168</v>
      </c>
      <c r="G35" s="111" t="s">
        <v>168</v>
      </c>
      <c r="H35" s="111" t="s">
        <v>168</v>
      </c>
      <c r="I35" s="111" t="s">
        <v>168</v>
      </c>
      <c r="J35" s="12" t="s">
        <v>115</v>
      </c>
      <c r="K35" s="12" t="s">
        <v>115</v>
      </c>
      <c r="L35" s="133"/>
    </row>
    <row r="36" spans="1:12" ht="16.5" customHeight="1">
      <c r="A36" s="25"/>
      <c r="B36" s="123" t="s">
        <v>208</v>
      </c>
      <c r="C36" s="38"/>
      <c r="D36" s="38"/>
      <c r="E36" s="38"/>
      <c r="F36" s="38"/>
      <c r="G36" s="38"/>
      <c r="H36" s="38"/>
      <c r="I36" s="38"/>
    </row>
    <row r="37" spans="1:12" ht="16.5" customHeight="1">
      <c r="B37" s="123" t="s">
        <v>210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22" t="s">
        <v>39</v>
      </c>
      <c r="B38" s="123" t="s">
        <v>211</v>
      </c>
      <c r="E38" s="21"/>
      <c r="F38" s="21"/>
      <c r="G38" s="21"/>
      <c r="H38" s="21"/>
      <c r="I38" s="21"/>
      <c r="K38" s="21"/>
    </row>
    <row r="39" spans="1:12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7">
        <v>2009</v>
      </c>
      <c r="H39" s="17">
        <v>2010</v>
      </c>
      <c r="I39" s="17">
        <v>2011</v>
      </c>
      <c r="J39" s="17">
        <v>2012</v>
      </c>
      <c r="K39" s="17">
        <v>2013</v>
      </c>
    </row>
    <row r="40" spans="1:12" s="10" customFormat="1" ht="16.5" customHeight="1">
      <c r="A40" s="13" t="s">
        <v>38</v>
      </c>
      <c r="B40" s="12" t="s">
        <v>218</v>
      </c>
      <c r="C40" s="12" t="s">
        <v>218</v>
      </c>
      <c r="D40" s="12" t="s">
        <v>218</v>
      </c>
      <c r="E40" s="12" t="s">
        <v>218</v>
      </c>
      <c r="F40" s="12" t="s">
        <v>218</v>
      </c>
      <c r="G40" s="12" t="s">
        <v>218</v>
      </c>
      <c r="H40" s="12" t="s">
        <v>218</v>
      </c>
      <c r="I40" s="12" t="s">
        <v>218</v>
      </c>
      <c r="J40" s="12" t="s">
        <v>218</v>
      </c>
      <c r="K40" s="12" t="s">
        <v>218</v>
      </c>
      <c r="L40" s="133" t="s">
        <v>212</v>
      </c>
    </row>
    <row r="41" spans="1:12" s="10" customFormat="1" ht="16.5" customHeight="1">
      <c r="A41" s="13" t="s">
        <v>37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 t="s">
        <v>218</v>
      </c>
      <c r="G41" s="12" t="s">
        <v>218</v>
      </c>
      <c r="H41" s="12" t="s">
        <v>218</v>
      </c>
      <c r="I41" s="12" t="s">
        <v>218</v>
      </c>
      <c r="J41" s="12" t="s">
        <v>218</v>
      </c>
      <c r="K41" s="12" t="s">
        <v>218</v>
      </c>
      <c r="L41" s="133" t="s">
        <v>222</v>
      </c>
    </row>
    <row r="42" spans="1:12" s="10" customFormat="1" ht="16.5" customHeight="1">
      <c r="A42" s="13" t="s">
        <v>36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 t="s">
        <v>218</v>
      </c>
      <c r="G42" s="12" t="s">
        <v>218</v>
      </c>
      <c r="H42" s="12" t="s">
        <v>218</v>
      </c>
      <c r="I42" s="12" t="s">
        <v>218</v>
      </c>
      <c r="J42" s="12" t="s">
        <v>218</v>
      </c>
      <c r="K42" s="12" t="s">
        <v>218</v>
      </c>
      <c r="L42" s="133" t="s">
        <v>222</v>
      </c>
    </row>
    <row r="43" spans="1:12" s="10" customFormat="1" ht="16.5" customHeight="1">
      <c r="A43" s="13" t="s">
        <v>35</v>
      </c>
      <c r="B43" s="12" t="s">
        <v>116</v>
      </c>
      <c r="C43" s="12" t="s">
        <v>116</v>
      </c>
      <c r="D43" s="12" t="s">
        <v>116</v>
      </c>
      <c r="E43" s="12" t="s">
        <v>116</v>
      </c>
      <c r="F43" s="12" t="s">
        <v>116</v>
      </c>
      <c r="G43" s="12" t="s">
        <v>116</v>
      </c>
      <c r="H43" s="12" t="s">
        <v>116</v>
      </c>
      <c r="I43" s="12" t="s">
        <v>116</v>
      </c>
      <c r="J43" s="12" t="s">
        <v>116</v>
      </c>
      <c r="K43" s="92" t="s">
        <v>116</v>
      </c>
      <c r="L43" s="133" t="s">
        <v>222</v>
      </c>
    </row>
    <row r="44" spans="1:12" ht="16.5" customHeight="1">
      <c r="B44" s="123" t="s">
        <v>213</v>
      </c>
      <c r="C44" s="38"/>
      <c r="D44" s="38"/>
      <c r="E44" s="38"/>
      <c r="F44" s="38"/>
      <c r="G44" s="38"/>
      <c r="H44" s="38"/>
      <c r="I44" s="38"/>
    </row>
    <row r="45" spans="1:12" ht="16.5" customHeight="1">
      <c r="B45" s="123" t="s">
        <v>211</v>
      </c>
    </row>
    <row r="46" spans="1:12" ht="16.5" customHeight="1">
      <c r="A46" s="22" t="s">
        <v>34</v>
      </c>
      <c r="B46" s="134" t="s">
        <v>214</v>
      </c>
      <c r="E46" s="21"/>
      <c r="F46" s="21"/>
      <c r="G46" s="21"/>
      <c r="H46" s="21"/>
      <c r="I46" s="21"/>
      <c r="K46" s="21" t="s">
        <v>33</v>
      </c>
    </row>
    <row r="47" spans="1:12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7">
        <v>2012</v>
      </c>
      <c r="K47" s="17">
        <v>2013</v>
      </c>
    </row>
    <row r="48" spans="1:12" s="10" customFormat="1" ht="16.5" customHeight="1">
      <c r="A48" s="13" t="s">
        <v>31</v>
      </c>
      <c r="B48" s="135" t="s">
        <v>218</v>
      </c>
      <c r="C48" s="135" t="s">
        <v>218</v>
      </c>
      <c r="D48" s="135" t="s">
        <v>218</v>
      </c>
      <c r="E48" s="135" t="s">
        <v>218</v>
      </c>
      <c r="F48" s="135" t="s">
        <v>218</v>
      </c>
      <c r="G48" s="135" t="s">
        <v>218</v>
      </c>
      <c r="H48" s="135" t="s">
        <v>218</v>
      </c>
      <c r="I48" s="135" t="s">
        <v>218</v>
      </c>
      <c r="J48" s="135" t="s">
        <v>218</v>
      </c>
      <c r="K48" s="135" t="s">
        <v>218</v>
      </c>
    </row>
    <row r="49" spans="1:11" s="10" customFormat="1" ht="16.5" customHeight="1">
      <c r="A49" s="13" t="s">
        <v>30</v>
      </c>
      <c r="B49" s="135" t="s">
        <v>218</v>
      </c>
      <c r="C49" s="135" t="s">
        <v>218</v>
      </c>
      <c r="D49" s="135" t="s">
        <v>218</v>
      </c>
      <c r="E49" s="135" t="s">
        <v>218</v>
      </c>
      <c r="F49" s="135" t="s">
        <v>218</v>
      </c>
      <c r="G49" s="135" t="s">
        <v>218</v>
      </c>
      <c r="H49" s="135" t="s">
        <v>218</v>
      </c>
      <c r="I49" s="135" t="s">
        <v>218</v>
      </c>
      <c r="J49" s="135" t="s">
        <v>218</v>
      </c>
      <c r="K49" s="135" t="s">
        <v>218</v>
      </c>
    </row>
    <row r="50" spans="1:11" s="6" customFormat="1" ht="16.5" customHeight="1">
      <c r="A50" s="9" t="s">
        <v>29</v>
      </c>
      <c r="B50" s="135" t="s">
        <v>218</v>
      </c>
      <c r="C50" s="135" t="s">
        <v>218</v>
      </c>
      <c r="D50" s="135" t="s">
        <v>218</v>
      </c>
      <c r="E50" s="135" t="s">
        <v>218</v>
      </c>
      <c r="F50" s="135" t="s">
        <v>218</v>
      </c>
      <c r="G50" s="135" t="s">
        <v>218</v>
      </c>
      <c r="H50" s="135" t="s">
        <v>218</v>
      </c>
      <c r="I50" s="135" t="s">
        <v>218</v>
      </c>
      <c r="J50" s="135" t="s">
        <v>218</v>
      </c>
      <c r="K50" s="135" t="s">
        <v>218</v>
      </c>
    </row>
    <row r="51" spans="1:11" ht="16.5" customHeight="1">
      <c r="B51" s="123"/>
      <c r="C51" s="38"/>
      <c r="D51" s="38"/>
      <c r="E51" s="38"/>
      <c r="F51" s="38"/>
      <c r="G51" s="38"/>
      <c r="H51" s="38"/>
      <c r="I51" s="38"/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68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4" zoomScaleNormal="100" zoomScaleSheetLayoutView="100" workbookViewId="0">
      <pane xSplit="1" topLeftCell="B1" activePane="topRight" state="frozen"/>
      <selection activeCell="A4" sqref="A4"/>
      <selection pane="topRight" activeCell="B34" sqref="B34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70" t="s">
        <v>59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23" ht="16.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>
        <v>462274</v>
      </c>
      <c r="C6" s="36">
        <v>510064</v>
      </c>
      <c r="D6" s="36">
        <v>611341</v>
      </c>
      <c r="E6" s="36">
        <v>705441</v>
      </c>
      <c r="F6" s="36">
        <v>592794</v>
      </c>
      <c r="G6" s="36">
        <v>571552</v>
      </c>
      <c r="H6" s="36">
        <v>675988</v>
      </c>
      <c r="I6" s="36">
        <v>682320</v>
      </c>
      <c r="J6" s="36">
        <v>709270</v>
      </c>
      <c r="K6" s="34">
        <v>875109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>
        <v>55598</v>
      </c>
      <c r="C7" s="65">
        <v>56190</v>
      </c>
      <c r="D7" s="65">
        <v>65780</v>
      </c>
      <c r="E7" s="65">
        <v>77293</v>
      </c>
      <c r="F7" s="65">
        <v>52773</v>
      </c>
      <c r="G7" s="65">
        <v>79282</v>
      </c>
      <c r="H7" s="65">
        <v>92869</v>
      </c>
      <c r="I7" s="65">
        <v>73070</v>
      </c>
      <c r="J7" s="65">
        <v>17598</v>
      </c>
      <c r="K7" s="64">
        <v>85068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>
        <f>+B7/B6</f>
        <v>0.12027066198834457</v>
      </c>
      <c r="C8" s="61">
        <f>+C7/C6</f>
        <v>0.11016264625615609</v>
      </c>
      <c r="D8" s="61">
        <f>+D7/D6</f>
        <v>0.10759952301579642</v>
      </c>
      <c r="E8" s="61">
        <f>+E7/E6</f>
        <v>0.10956692338551346</v>
      </c>
      <c r="F8" s="61">
        <v>8.9024180406684278E-2</v>
      </c>
      <c r="G8" s="61">
        <v>0.13871353787581883</v>
      </c>
      <c r="H8" s="61">
        <v>0.13738261625946022</v>
      </c>
      <c r="I8" s="61">
        <v>0.10709051471450345</v>
      </c>
      <c r="J8" s="61">
        <v>2.4852312941475038E-2</v>
      </c>
      <c r="K8" s="60">
        <v>9.7208462031586923E-2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>
        <v>59079</v>
      </c>
      <c r="C9" s="56">
        <v>66829</v>
      </c>
      <c r="D9" s="56">
        <v>67437</v>
      </c>
      <c r="E9" s="56">
        <v>64238</v>
      </c>
      <c r="F9" s="56">
        <v>48018</v>
      </c>
      <c r="G9" s="56">
        <v>75971</v>
      </c>
      <c r="H9" s="56">
        <v>81966</v>
      </c>
      <c r="I9" s="56">
        <v>70856</v>
      </c>
      <c r="J9" s="56">
        <v>13398</v>
      </c>
      <c r="K9" s="55">
        <v>84664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>
        <v>33455</v>
      </c>
      <c r="C10" s="56">
        <v>40949</v>
      </c>
      <c r="D10" s="56">
        <v>39932</v>
      </c>
      <c r="E10" s="56">
        <v>41156</v>
      </c>
      <c r="F10" s="56">
        <v>28353</v>
      </c>
      <c r="G10" s="56">
        <v>51961</v>
      </c>
      <c r="H10" s="56">
        <v>52333</v>
      </c>
      <c r="I10" s="56">
        <v>40731</v>
      </c>
      <c r="J10" s="56">
        <v>7986</v>
      </c>
      <c r="K10" s="55">
        <v>56404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>
        <v>479.74</v>
      </c>
      <c r="C11" s="51">
        <v>285.47000000000003</v>
      </c>
      <c r="D11" s="50">
        <v>276.02999999999997</v>
      </c>
      <c r="E11" s="50">
        <v>284</v>
      </c>
      <c r="F11" s="50">
        <v>197.42</v>
      </c>
      <c r="G11" s="50">
        <v>373.036</v>
      </c>
      <c r="H11" s="50">
        <v>375.91</v>
      </c>
      <c r="I11" s="50">
        <v>296.25</v>
      </c>
      <c r="J11" s="50">
        <v>59.28</v>
      </c>
      <c r="K11" s="49">
        <v>414.62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>
        <v>45</v>
      </c>
      <c r="C12" s="46">
        <v>45</v>
      </c>
      <c r="D12" s="45">
        <v>45</v>
      </c>
      <c r="E12" s="45">
        <v>55</v>
      </c>
      <c r="F12" s="45">
        <v>60</v>
      </c>
      <c r="G12" s="45">
        <v>65</v>
      </c>
      <c r="H12" s="45">
        <v>85</v>
      </c>
      <c r="I12" s="45">
        <v>90</v>
      </c>
      <c r="J12" s="45">
        <v>85</v>
      </c>
      <c r="K12" s="44">
        <v>100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>
        <v>222714</v>
      </c>
      <c r="C18" s="35">
        <v>273758</v>
      </c>
      <c r="D18" s="36">
        <v>317981</v>
      </c>
      <c r="E18" s="36">
        <v>383052</v>
      </c>
      <c r="F18" s="36">
        <v>308886</v>
      </c>
      <c r="G18" s="35">
        <v>354211</v>
      </c>
      <c r="H18" s="35">
        <v>348386</v>
      </c>
      <c r="I18" s="35">
        <v>331437</v>
      </c>
      <c r="J18" s="35">
        <v>319724</v>
      </c>
      <c r="K18" s="34">
        <v>362513</v>
      </c>
    </row>
    <row r="19" spans="1:11" s="27" customFormat="1" ht="16.5" customHeight="1">
      <c r="A19" s="33" t="s">
        <v>45</v>
      </c>
      <c r="B19" s="32">
        <v>26023</v>
      </c>
      <c r="C19" s="31">
        <v>35578</v>
      </c>
      <c r="D19" s="32">
        <v>42007</v>
      </c>
      <c r="E19" s="32">
        <v>51301</v>
      </c>
      <c r="F19" s="32">
        <v>36099</v>
      </c>
      <c r="G19" s="31">
        <v>67585</v>
      </c>
      <c r="H19" s="31">
        <v>64432</v>
      </c>
      <c r="I19" s="31">
        <v>54216</v>
      </c>
      <c r="J19" s="31">
        <v>22649</v>
      </c>
      <c r="K19" s="30">
        <v>56703</v>
      </c>
    </row>
    <row r="20" spans="1:11" s="27" customFormat="1" ht="16.5" customHeight="1">
      <c r="A20" s="37" t="s">
        <v>49</v>
      </c>
      <c r="B20" s="36">
        <v>35564</v>
      </c>
      <c r="C20" s="35">
        <v>37767</v>
      </c>
      <c r="D20" s="36">
        <v>57389</v>
      </c>
      <c r="E20" s="36">
        <v>96377</v>
      </c>
      <c r="F20" s="36">
        <v>77156</v>
      </c>
      <c r="G20" s="35">
        <v>94345</v>
      </c>
      <c r="H20" s="35">
        <v>163411</v>
      </c>
      <c r="I20" s="35">
        <v>208529</v>
      </c>
      <c r="J20" s="35">
        <v>248464</v>
      </c>
      <c r="K20" s="34">
        <v>345236</v>
      </c>
    </row>
    <row r="21" spans="1:11" s="27" customFormat="1" ht="16.5" customHeight="1">
      <c r="A21" s="33" t="s">
        <v>45</v>
      </c>
      <c r="B21" s="32">
        <v>256</v>
      </c>
      <c r="C21" s="31">
        <v>-1863</v>
      </c>
      <c r="D21" s="32">
        <v>562</v>
      </c>
      <c r="E21" s="32">
        <v>2638</v>
      </c>
      <c r="F21" s="32">
        <v>-538</v>
      </c>
      <c r="G21" s="31">
        <v>2532</v>
      </c>
      <c r="H21" s="31">
        <v>7219</v>
      </c>
      <c r="I21" s="31">
        <v>9375</v>
      </c>
      <c r="J21" s="31">
        <v>2678</v>
      </c>
      <c r="K21" s="30">
        <v>22409</v>
      </c>
    </row>
    <row r="22" spans="1:11" s="27" customFormat="1" ht="16.5" customHeight="1">
      <c r="A22" s="37" t="s">
        <v>48</v>
      </c>
      <c r="B22" s="36">
        <v>76957</v>
      </c>
      <c r="C22" s="35">
        <v>71718</v>
      </c>
      <c r="D22" s="36">
        <v>79633</v>
      </c>
      <c r="E22" s="36">
        <v>68858</v>
      </c>
      <c r="F22" s="36">
        <v>69435</v>
      </c>
      <c r="G22" s="35">
        <v>47966</v>
      </c>
      <c r="H22" s="35">
        <v>77329</v>
      </c>
      <c r="I22" s="35">
        <v>64904</v>
      </c>
      <c r="J22" s="35">
        <v>63526</v>
      </c>
      <c r="K22" s="34">
        <v>86955</v>
      </c>
    </row>
    <row r="23" spans="1:11" s="27" customFormat="1" ht="16.5" customHeight="1">
      <c r="A23" s="33" t="s">
        <v>45</v>
      </c>
      <c r="B23" s="32">
        <v>11986</v>
      </c>
      <c r="C23" s="31">
        <v>11796</v>
      </c>
      <c r="D23" s="32">
        <v>15427</v>
      </c>
      <c r="E23" s="32">
        <v>11543</v>
      </c>
      <c r="F23" s="32">
        <v>8650</v>
      </c>
      <c r="G23" s="31">
        <v>5855</v>
      </c>
      <c r="H23" s="31">
        <v>12605</v>
      </c>
      <c r="I23" s="31">
        <v>6644</v>
      </c>
      <c r="J23" s="31">
        <v>7014</v>
      </c>
      <c r="K23" s="30">
        <v>12081</v>
      </c>
    </row>
    <row r="24" spans="1:11" s="27" customFormat="1" ht="16.5" customHeight="1">
      <c r="A24" s="37" t="s">
        <v>47</v>
      </c>
      <c r="B24" s="36">
        <v>104830</v>
      </c>
      <c r="C24" s="35">
        <v>103523</v>
      </c>
      <c r="D24" s="36">
        <v>129636</v>
      </c>
      <c r="E24" s="36">
        <v>129606</v>
      </c>
      <c r="F24" s="36">
        <v>109730</v>
      </c>
      <c r="G24" s="35">
        <v>67241</v>
      </c>
      <c r="H24" s="35">
        <v>78368</v>
      </c>
      <c r="I24" s="35">
        <v>69377</v>
      </c>
      <c r="J24" s="35">
        <v>69188</v>
      </c>
      <c r="K24" s="34">
        <v>72845</v>
      </c>
    </row>
    <row r="25" spans="1:11" s="27" customFormat="1" ht="16.5" customHeight="1">
      <c r="A25" s="33" t="s">
        <v>45</v>
      </c>
      <c r="B25" s="32">
        <v>14348</v>
      </c>
      <c r="C25" s="31">
        <v>11801</v>
      </c>
      <c r="D25" s="32">
        <v>9987</v>
      </c>
      <c r="E25" s="32">
        <v>13267</v>
      </c>
      <c r="F25" s="32">
        <v>10026</v>
      </c>
      <c r="G25" s="31">
        <v>6694</v>
      </c>
      <c r="H25" s="31">
        <v>13060</v>
      </c>
      <c r="I25" s="31">
        <v>7252</v>
      </c>
      <c r="J25" s="31">
        <v>-8465</v>
      </c>
      <c r="K25" s="30">
        <v>1448</v>
      </c>
    </row>
    <row r="26" spans="1:11" s="27" customFormat="1" ht="16.5" customHeight="1">
      <c r="A26" s="37" t="s">
        <v>46</v>
      </c>
      <c r="B26" s="36">
        <v>22209</v>
      </c>
      <c r="C26" s="35">
        <v>23298</v>
      </c>
      <c r="D26" s="36">
        <v>26702</v>
      </c>
      <c r="E26" s="36">
        <v>27548</v>
      </c>
      <c r="F26" s="36">
        <v>27587</v>
      </c>
      <c r="G26" s="35">
        <v>7789</v>
      </c>
      <c r="H26" s="35">
        <v>8494</v>
      </c>
      <c r="I26" s="35">
        <v>8073</v>
      </c>
      <c r="J26" s="35">
        <v>8368</v>
      </c>
      <c r="K26" s="34">
        <v>7560</v>
      </c>
    </row>
    <row r="27" spans="1:11" s="27" customFormat="1" ht="16.5" customHeight="1">
      <c r="A27" s="33" t="s">
        <v>45</v>
      </c>
      <c r="B27" s="32">
        <v>2693</v>
      </c>
      <c r="C27" s="31">
        <v>2074</v>
      </c>
      <c r="D27" s="32">
        <v>2676</v>
      </c>
      <c r="E27" s="32">
        <v>2044</v>
      </c>
      <c r="F27" s="32">
        <v>1941</v>
      </c>
      <c r="G27" s="31">
        <v>384</v>
      </c>
      <c r="H27" s="31">
        <v>682</v>
      </c>
      <c r="I27" s="31">
        <v>1011</v>
      </c>
      <c r="J27" s="31">
        <v>893</v>
      </c>
      <c r="K27" s="30">
        <v>366</v>
      </c>
    </row>
    <row r="28" spans="1:11" s="27" customFormat="1" ht="16.5" customHeight="1">
      <c r="A28" s="13" t="s">
        <v>44</v>
      </c>
      <c r="B28" s="12">
        <v>292</v>
      </c>
      <c r="C28" s="26">
        <v>-3196</v>
      </c>
      <c r="D28" s="12">
        <v>-4879</v>
      </c>
      <c r="E28" s="12">
        <v>-3500</v>
      </c>
      <c r="F28" s="12">
        <v>-3405</v>
      </c>
      <c r="G28" s="26">
        <v>-3768</v>
      </c>
      <c r="H28" s="26">
        <v>-5129</v>
      </c>
      <c r="I28" s="26">
        <v>-5428</v>
      </c>
      <c r="J28" s="26">
        <v>-7171</v>
      </c>
      <c r="K28" s="11">
        <v>-7939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>
        <v>36383</v>
      </c>
      <c r="C33" s="26">
        <v>45572</v>
      </c>
      <c r="D33" s="12">
        <v>40610</v>
      </c>
      <c r="E33" s="12">
        <v>34799</v>
      </c>
      <c r="F33" s="12">
        <v>36922</v>
      </c>
      <c r="G33" s="12">
        <v>29359</v>
      </c>
      <c r="H33" s="12">
        <v>55010</v>
      </c>
      <c r="I33" s="12">
        <v>41446</v>
      </c>
      <c r="J33" s="12">
        <v>61368</v>
      </c>
      <c r="K33" s="11">
        <v>40036.442000000003</v>
      </c>
    </row>
    <row r="34" spans="1:11" s="10" customFormat="1" ht="16.5" customHeight="1">
      <c r="A34" s="13" t="s">
        <v>41</v>
      </c>
      <c r="B34" s="12">
        <v>21258</v>
      </c>
      <c r="C34" s="26">
        <v>25605</v>
      </c>
      <c r="D34" s="12">
        <v>29664</v>
      </c>
      <c r="E34" s="12">
        <v>37128</v>
      </c>
      <c r="F34" s="12">
        <v>32867</v>
      </c>
      <c r="G34" s="12">
        <v>30380</v>
      </c>
      <c r="H34" s="12">
        <v>34193</v>
      </c>
      <c r="I34" s="12">
        <v>32556</v>
      </c>
      <c r="J34" s="12">
        <v>38255.495999999999</v>
      </c>
      <c r="K34" s="11">
        <v>44412.978000000003</v>
      </c>
    </row>
    <row r="35" spans="1:11" s="10" customFormat="1" ht="16.5" customHeight="1">
      <c r="A35" s="13" t="s">
        <v>40</v>
      </c>
      <c r="B35" s="12">
        <v>25918</v>
      </c>
      <c r="C35" s="26">
        <v>28150</v>
      </c>
      <c r="D35" s="12">
        <v>31844</v>
      </c>
      <c r="E35" s="12">
        <v>29369</v>
      </c>
      <c r="F35" s="12">
        <v>26523</v>
      </c>
      <c r="G35" s="12">
        <v>24271</v>
      </c>
      <c r="H35" s="12">
        <v>27737</v>
      </c>
      <c r="I35" s="12">
        <v>30050</v>
      </c>
      <c r="J35" s="12">
        <v>34278</v>
      </c>
      <c r="K35" s="11">
        <v>37808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>
        <v>44333</v>
      </c>
      <c r="C40" s="12">
        <v>55932</v>
      </c>
      <c r="D40" s="12">
        <v>64723</v>
      </c>
      <c r="E40" s="12">
        <v>94816</v>
      </c>
      <c r="F40" s="12">
        <v>66231</v>
      </c>
      <c r="G40" s="12">
        <v>90080</v>
      </c>
      <c r="H40" s="12">
        <v>83084</v>
      </c>
      <c r="I40" s="12">
        <v>56712</v>
      </c>
      <c r="J40" s="12">
        <v>110286</v>
      </c>
      <c r="K40" s="11">
        <v>87219</v>
      </c>
    </row>
    <row r="41" spans="1:11" s="10" customFormat="1" ht="16.5" customHeight="1">
      <c r="A41" s="13" t="s">
        <v>37</v>
      </c>
      <c r="B41" s="12">
        <v>-45888</v>
      </c>
      <c r="C41" s="12">
        <v>-38692</v>
      </c>
      <c r="D41" s="12">
        <v>-62347</v>
      </c>
      <c r="E41" s="12">
        <v>-35681</v>
      </c>
      <c r="F41" s="12">
        <v>-43373</v>
      </c>
      <c r="G41" s="12">
        <v>-40514</v>
      </c>
      <c r="H41" s="12">
        <v>-106942</v>
      </c>
      <c r="I41" s="12">
        <v>-19918</v>
      </c>
      <c r="J41" s="12">
        <v>-133854</v>
      </c>
      <c r="K41" s="11">
        <v>-63178</v>
      </c>
    </row>
    <row r="42" spans="1:11" s="10" customFormat="1" ht="16.5" customHeight="1">
      <c r="A42" s="13" t="s">
        <v>36</v>
      </c>
      <c r="B42" s="12">
        <v>-2494</v>
      </c>
      <c r="C42" s="12">
        <v>61</v>
      </c>
      <c r="D42" s="12">
        <v>-7645</v>
      </c>
      <c r="E42" s="12">
        <v>-35323</v>
      </c>
      <c r="F42" s="12">
        <v>81874</v>
      </c>
      <c r="G42" s="12">
        <v>-122779</v>
      </c>
      <c r="H42" s="12">
        <v>3764</v>
      </c>
      <c r="I42" s="12">
        <v>-814</v>
      </c>
      <c r="J42" s="12">
        <v>61117</v>
      </c>
      <c r="K42" s="11">
        <v>13471</v>
      </c>
    </row>
    <row r="43" spans="1:11" s="10" customFormat="1" ht="16.5" customHeight="1">
      <c r="A43" s="13" t="s">
        <v>35</v>
      </c>
      <c r="B43" s="12">
        <v>-1555</v>
      </c>
      <c r="C43" s="12">
        <f t="shared" ref="C43:J43" si="0">C40+C41</f>
        <v>17240</v>
      </c>
      <c r="D43" s="12">
        <f t="shared" si="0"/>
        <v>2376</v>
      </c>
      <c r="E43" s="12">
        <f t="shared" si="0"/>
        <v>59135</v>
      </c>
      <c r="F43" s="12">
        <f t="shared" si="0"/>
        <v>22858</v>
      </c>
      <c r="G43" s="12">
        <f t="shared" si="0"/>
        <v>49566</v>
      </c>
      <c r="H43" s="12">
        <f t="shared" si="0"/>
        <v>-23858</v>
      </c>
      <c r="I43" s="12">
        <f t="shared" si="0"/>
        <v>36794</v>
      </c>
      <c r="J43" s="12">
        <f t="shared" si="0"/>
        <v>-23568</v>
      </c>
      <c r="K43" s="11">
        <v>24041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>
        <v>484173</v>
      </c>
      <c r="C48" s="12">
        <v>565970</v>
      </c>
      <c r="D48" s="12">
        <v>662623</v>
      </c>
      <c r="E48" s="12">
        <v>671714</v>
      </c>
      <c r="F48" s="12">
        <v>702884</v>
      </c>
      <c r="G48" s="12">
        <v>692791</v>
      </c>
      <c r="H48" s="12">
        <v>748205</v>
      </c>
      <c r="I48" s="12">
        <v>800401</v>
      </c>
      <c r="J48" s="12">
        <v>1005417</v>
      </c>
      <c r="K48" s="11">
        <v>1165918</v>
      </c>
    </row>
    <row r="49" spans="1:11" s="10" customFormat="1" ht="16.5" customHeight="1">
      <c r="A49" s="13" t="s">
        <v>30</v>
      </c>
      <c r="B49" s="12">
        <v>207040</v>
      </c>
      <c r="C49" s="12">
        <v>263659</v>
      </c>
      <c r="D49" s="12">
        <v>305016</v>
      </c>
      <c r="E49" s="12">
        <v>319584</v>
      </c>
      <c r="F49" s="12">
        <v>297148</v>
      </c>
      <c r="G49" s="12">
        <v>340309</v>
      </c>
      <c r="H49" s="12">
        <v>355250</v>
      </c>
      <c r="I49" s="12">
        <v>370182</v>
      </c>
      <c r="J49" s="12">
        <v>415653</v>
      </c>
      <c r="K49" s="11">
        <v>518101</v>
      </c>
    </row>
    <row r="50" spans="1:11" s="6" customFormat="1" ht="16.5" customHeight="1">
      <c r="A50" s="9" t="s">
        <v>29</v>
      </c>
      <c r="B50" s="8">
        <f t="shared" ref="B50:J50" si="1">+B49/B48</f>
        <v>0.42761574891619319</v>
      </c>
      <c r="C50" s="8">
        <f t="shared" si="1"/>
        <v>0.46585331377988232</v>
      </c>
      <c r="D50" s="8">
        <f t="shared" si="1"/>
        <v>0.46031604698297524</v>
      </c>
      <c r="E50" s="8">
        <f t="shared" si="1"/>
        <v>0.47577391568435373</v>
      </c>
      <c r="F50" s="8">
        <f t="shared" si="1"/>
        <v>0.42275539064767442</v>
      </c>
      <c r="G50" s="8">
        <f t="shared" si="1"/>
        <v>0.49121452212860733</v>
      </c>
      <c r="H50" s="8">
        <f t="shared" si="1"/>
        <v>0.47480302858173895</v>
      </c>
      <c r="I50" s="8">
        <f t="shared" si="1"/>
        <v>0.46249567404338576</v>
      </c>
      <c r="J50" s="8">
        <f t="shared" si="1"/>
        <v>0.41341353885999538</v>
      </c>
      <c r="K50" s="7">
        <v>0.44400000000000001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7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16" zoomScaleNormal="100" zoomScaleSheetLayoutView="100" workbookViewId="0">
      <pane xSplit="1" topLeftCell="B1" activePane="topRight" state="frozen"/>
      <selection activeCell="A4" sqref="A4"/>
      <selection pane="topRight" activeCell="D35" sqref="D35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70" t="s">
        <v>59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23" ht="16.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 t="e">
        <f>過去１０年間の業績推移!#REF!-'IR資料 (旧データ)'!B6</f>
        <v>#REF!</v>
      </c>
      <c r="C6" s="36" t="e">
        <f>過去１０年間の業績推移!#REF!-'IR資料 (旧データ)'!C6</f>
        <v>#REF!</v>
      </c>
      <c r="D6" s="36" t="e">
        <f>過去１０年間の業績推移!#REF!-'IR資料 (旧データ)'!D6</f>
        <v>#REF!</v>
      </c>
      <c r="E6" s="36" t="e">
        <f>過去１０年間の業績推移!#REF!-'IR資料 (旧データ)'!E6</f>
        <v>#REF!</v>
      </c>
      <c r="F6" s="36" t="e">
        <f>過去１０年間の業績推移!#REF!-'IR資料 (旧データ)'!F6</f>
        <v>#REF!</v>
      </c>
      <c r="G6" s="36" t="e">
        <f>過去１０年間の業績推移!#REF!-'IR資料 (旧データ)'!G6</f>
        <v>#REF!</v>
      </c>
      <c r="H6" s="36" t="e">
        <f>過去１０年間の業績推移!#REF!-'IR資料 (旧データ)'!H6</f>
        <v>#REF!</v>
      </c>
      <c r="I6" s="36" t="e">
        <f>過去１０年間の業績推移!#REF!-'IR資料 (旧データ)'!I6</f>
        <v>#REF!</v>
      </c>
      <c r="J6" s="36" t="e">
        <f>過去１０年間の業績推移!#REF!-'IR資料 (旧データ)'!J6</f>
        <v>#REF!</v>
      </c>
      <c r="K6" s="34">
        <f>過去１０年間の業績推移!B7-'IR資料 (旧データ)'!K6</f>
        <v>153276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 t="e">
        <f>過去１０年間の業績推移!#REF!-'IR資料 (旧データ)'!B7</f>
        <v>#REF!</v>
      </c>
      <c r="C7" s="65" t="e">
        <f>過去１０年間の業績推移!#REF!-'IR資料 (旧データ)'!C7</f>
        <v>#REF!</v>
      </c>
      <c r="D7" s="65" t="e">
        <f>過去１０年間の業績推移!#REF!-'IR資料 (旧データ)'!D7</f>
        <v>#REF!</v>
      </c>
      <c r="E7" s="65" t="e">
        <f>過去１０年間の業績推移!#REF!-'IR資料 (旧データ)'!E7</f>
        <v>#REF!</v>
      </c>
      <c r="F7" s="65" t="e">
        <f>過去１０年間の業績推移!#REF!-'IR資料 (旧データ)'!F7</f>
        <v>#REF!</v>
      </c>
      <c r="G7" s="65" t="e">
        <f>過去１０年間の業績推移!#REF!-'IR資料 (旧データ)'!G7</f>
        <v>#REF!</v>
      </c>
      <c r="H7" s="65" t="e">
        <f>過去１０年間の業績推移!#REF!-'IR資料 (旧データ)'!H7</f>
        <v>#REF!</v>
      </c>
      <c r="I7" s="65" t="e">
        <f>過去１０年間の業績推移!#REF!-'IR資料 (旧データ)'!I7</f>
        <v>#REF!</v>
      </c>
      <c r="J7" s="65" t="e">
        <f>過去１０年間の業績推移!#REF!-'IR資料 (旧データ)'!J7</f>
        <v>#REF!</v>
      </c>
      <c r="K7" s="64">
        <f>過去１０年間の業績推移!B8-'IR資料 (旧データ)'!K7</f>
        <v>25871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 t="e">
        <f>過去１０年間の業績推移!#REF!-'IR資料 (旧データ)'!B8</f>
        <v>#REF!</v>
      </c>
      <c r="C8" s="61" t="e">
        <f>過去１０年間の業績推移!#REF!-'IR資料 (旧データ)'!C8</f>
        <v>#REF!</v>
      </c>
      <c r="D8" s="61" t="e">
        <f>過去１０年間の業績推移!#REF!-'IR資料 (旧データ)'!D8</f>
        <v>#REF!</v>
      </c>
      <c r="E8" s="61" t="e">
        <f>過去１０年間の業績推移!#REF!-'IR資料 (旧データ)'!E8</f>
        <v>#REF!</v>
      </c>
      <c r="F8" s="61" t="e">
        <f>過去１０年間の業績推移!#REF!-'IR資料 (旧データ)'!F8</f>
        <v>#REF!</v>
      </c>
      <c r="G8" s="61" t="e">
        <f>過去１０年間の業績推移!#REF!-'IR資料 (旧データ)'!G8</f>
        <v>#REF!</v>
      </c>
      <c r="H8" s="61" t="e">
        <f>過去１０年間の業績推移!#REF!-'IR資料 (旧データ)'!H8</f>
        <v>#REF!</v>
      </c>
      <c r="I8" s="61" t="e">
        <f>過去１０年間の業績推移!#REF!-'IR資料 (旧データ)'!I8</f>
        <v>#REF!</v>
      </c>
      <c r="J8" s="61" t="e">
        <f>過去１０年間の業績推移!#REF!-'IR資料 (旧データ)'!J8</f>
        <v>#REF!</v>
      </c>
      <c r="K8" s="60">
        <f>過去１０年間の業績推移!B9-'IR資料 (旧データ)'!K8</f>
        <v>1.0791537968413076E-2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 t="e">
        <f>過去１０年間の業績推移!#REF!-'IR資料 (旧データ)'!B9</f>
        <v>#REF!</v>
      </c>
      <c r="C9" s="56" t="e">
        <f>過去１０年間の業績推移!#REF!-'IR資料 (旧データ)'!C9</f>
        <v>#REF!</v>
      </c>
      <c r="D9" s="56" t="e">
        <f>過去１０年間の業績推移!#REF!-'IR資料 (旧データ)'!D9</f>
        <v>#REF!</v>
      </c>
      <c r="E9" s="56" t="e">
        <f>過去１０年間の業績推移!#REF!-'IR資料 (旧データ)'!E9</f>
        <v>#REF!</v>
      </c>
      <c r="F9" s="56" t="e">
        <f>過去１０年間の業績推移!#REF!-'IR資料 (旧データ)'!F9</f>
        <v>#REF!</v>
      </c>
      <c r="G9" s="56" t="e">
        <f>過去１０年間の業績推移!#REF!-'IR資料 (旧データ)'!G9</f>
        <v>#REF!</v>
      </c>
      <c r="H9" s="56" t="e">
        <f>過去１０年間の業績推移!#REF!-'IR資料 (旧データ)'!H9</f>
        <v>#REF!</v>
      </c>
      <c r="I9" s="56" t="e">
        <f>過去１０年間の業績推移!#REF!-'IR資料 (旧データ)'!I9</f>
        <v>#REF!</v>
      </c>
      <c r="J9" s="56" t="e">
        <f>過去１０年間の業績推移!#REF!-'IR資料 (旧データ)'!J9</f>
        <v>#REF!</v>
      </c>
      <c r="K9" s="55">
        <f>過去１０年間の業績推移!B10-'IR資料 (旧データ)'!K9</f>
        <v>22428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 t="e">
        <f>過去１０年間の業績推移!#REF!-'IR資料 (旧データ)'!B10</f>
        <v>#REF!</v>
      </c>
      <c r="C10" s="56" t="e">
        <f>過去１０年間の業績推移!#REF!-'IR資料 (旧データ)'!C10</f>
        <v>#REF!</v>
      </c>
      <c r="D10" s="56" t="e">
        <f>過去１０年間の業績推移!#REF!-'IR資料 (旧データ)'!D10</f>
        <v>#REF!</v>
      </c>
      <c r="E10" s="56" t="e">
        <f>過去１０年間の業績推移!#REF!-'IR資料 (旧データ)'!E10</f>
        <v>#REF!</v>
      </c>
      <c r="F10" s="56" t="e">
        <f>過去１０年間の業績推移!#REF!-'IR資料 (旧データ)'!F10</f>
        <v>#REF!</v>
      </c>
      <c r="G10" s="56" t="e">
        <f>過去１０年間の業績推移!#REF!-'IR資料 (旧データ)'!G10</f>
        <v>#REF!</v>
      </c>
      <c r="H10" s="56" t="e">
        <f>過去１０年間の業績推移!#REF!-'IR資料 (旧データ)'!H10</f>
        <v>#REF!</v>
      </c>
      <c r="I10" s="56" t="e">
        <f>過去１０年間の業績推移!#REF!-'IR資料 (旧データ)'!I10</f>
        <v>#REF!</v>
      </c>
      <c r="J10" s="56" t="e">
        <f>過去１０年間の業績推移!#REF!-'IR資料 (旧データ)'!J10</f>
        <v>#REF!</v>
      </c>
      <c r="K10" s="55">
        <f>過去１０年間の業績推移!B11-'IR資料 (旧データ)'!K10</f>
        <v>19611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 t="e">
        <f>過去１０年間の業績推移!#REF!-'IR資料 (旧データ)'!B11</f>
        <v>#REF!</v>
      </c>
      <c r="C11" s="51" t="e">
        <f>過去１０年間の業績推移!#REF!-'IR資料 (旧データ)'!C11</f>
        <v>#REF!</v>
      </c>
      <c r="D11" s="50" t="e">
        <f>過去１０年間の業績推移!#REF!-'IR資料 (旧データ)'!D11</f>
        <v>#REF!</v>
      </c>
      <c r="E11" s="50" t="e">
        <f>過去１０年間の業績推移!#REF!-'IR資料 (旧データ)'!E11</f>
        <v>#REF!</v>
      </c>
      <c r="F11" s="50" t="e">
        <f>過去１０年間の業績推移!#REF!-'IR資料 (旧データ)'!F11</f>
        <v>#REF!</v>
      </c>
      <c r="G11" s="50" t="e">
        <f>過去１０年間の業績推移!#REF!-'IR資料 (旧データ)'!G11</f>
        <v>#REF!</v>
      </c>
      <c r="H11" s="50" t="e">
        <f>過去１０年間の業績推移!#REF!-'IR資料 (旧データ)'!H11</f>
        <v>#REF!</v>
      </c>
      <c r="I11" s="50" t="e">
        <f>過去１０年間の業績推移!#REF!-'IR資料 (旧データ)'!I11</f>
        <v>#REF!</v>
      </c>
      <c r="J11" s="50" t="e">
        <f>過去１０年間の業績推移!#REF!-'IR資料 (旧データ)'!J11</f>
        <v>#REF!</v>
      </c>
      <c r="K11" s="49">
        <f>過去１０年間の業績推移!B12-'IR資料 (旧データ)'!K11</f>
        <v>-346.71000000000004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 t="e">
        <f>過去１０年間の業績推移!#REF!-'IR資料 (旧データ)'!B12</f>
        <v>#REF!</v>
      </c>
      <c r="C12" s="46" t="e">
        <f>過去１０年間の業績推移!#REF!-'IR資料 (旧データ)'!C12</f>
        <v>#REF!</v>
      </c>
      <c r="D12" s="45" t="e">
        <f>過去１０年間の業績推移!#REF!-'IR資料 (旧データ)'!D12</f>
        <v>#REF!</v>
      </c>
      <c r="E12" s="45" t="e">
        <f>過去１０年間の業績推移!#REF!-'IR資料 (旧データ)'!E12</f>
        <v>#REF!</v>
      </c>
      <c r="F12" s="45" t="e">
        <f>過去１０年間の業績推移!#REF!-'IR資料 (旧データ)'!F12</f>
        <v>#REF!</v>
      </c>
      <c r="G12" s="45" t="e">
        <f>過去１０年間の業績推移!#REF!-'IR資料 (旧データ)'!G12</f>
        <v>#REF!</v>
      </c>
      <c r="H12" s="45" t="e">
        <f>過去１０年間の業績推移!#REF!-'IR資料 (旧データ)'!H12</f>
        <v>#REF!</v>
      </c>
      <c r="I12" s="45" t="e">
        <f>過去１０年間の業績推移!#REF!-'IR資料 (旧データ)'!I12</f>
        <v>#REF!</v>
      </c>
      <c r="J12" s="45" t="e">
        <f>過去１０年間の業績推移!#REF!-'IR資料 (旧データ)'!J12</f>
        <v>#REF!</v>
      </c>
      <c r="K12" s="44" t="e">
        <f>過去１０年間の業績推移!#REF!-'IR資料 (旧データ)'!K12</f>
        <v>#REF!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 t="e">
        <f>過去１０年間の業績推移!#REF!-'IR資料 (旧データ)'!B18</f>
        <v>#REF!</v>
      </c>
      <c r="C18" s="35" t="e">
        <f>過去１０年間の業績推移!#REF!-'IR資料 (旧データ)'!C18</f>
        <v>#REF!</v>
      </c>
      <c r="D18" s="36" t="e">
        <f>過去１０年間の業績推移!#REF!-'IR資料 (旧データ)'!D18</f>
        <v>#REF!</v>
      </c>
      <c r="E18" s="36" t="e">
        <f>過去１０年間の業績推移!#REF!-'IR資料 (旧データ)'!E18</f>
        <v>#REF!</v>
      </c>
      <c r="F18" s="36" t="e">
        <f>過去１０年間の業績推移!#REF!-'IR資料 (旧データ)'!F18</f>
        <v>#REF!</v>
      </c>
      <c r="G18" s="35" t="e">
        <f>過去１０年間の業績推移!#REF!-'IR資料 (旧データ)'!G18</f>
        <v>#REF!</v>
      </c>
      <c r="H18" s="35" t="e">
        <f>過去１０年間の業績推移!#REF!-'IR資料 (旧データ)'!H18</f>
        <v>#REF!</v>
      </c>
      <c r="I18" s="35" t="e">
        <f>過去１０年間の業績推移!#REF!-'IR資料 (旧データ)'!I18</f>
        <v>#REF!</v>
      </c>
      <c r="J18" s="35" t="e">
        <f>過去１０年間の業績推移!#REF!-'IR資料 (旧データ)'!J18</f>
        <v>#REF!</v>
      </c>
      <c r="K18" s="34" t="e">
        <f>過去１０年間の業績推移!#REF!-'IR資料 (旧データ)'!K18</f>
        <v>#REF!</v>
      </c>
    </row>
    <row r="19" spans="1:11" s="27" customFormat="1" ht="16.5" customHeight="1">
      <c r="A19" s="33" t="s">
        <v>45</v>
      </c>
      <c r="B19" s="32" t="e">
        <f>過去１０年間の業績推移!#REF!-'IR資料 (旧データ)'!B19</f>
        <v>#REF!</v>
      </c>
      <c r="C19" s="31" t="e">
        <f>過去１０年間の業績推移!#REF!-'IR資料 (旧データ)'!C19</f>
        <v>#REF!</v>
      </c>
      <c r="D19" s="32" t="e">
        <f>過去１０年間の業績推移!#REF!-'IR資料 (旧データ)'!D19</f>
        <v>#REF!</v>
      </c>
      <c r="E19" s="32" t="e">
        <f>過去１０年間の業績推移!#REF!-'IR資料 (旧データ)'!E19</f>
        <v>#REF!</v>
      </c>
      <c r="F19" s="32" t="e">
        <f>過去１０年間の業績推移!#REF!-'IR資料 (旧データ)'!F19</f>
        <v>#REF!</v>
      </c>
      <c r="G19" s="31" t="e">
        <f>過去１０年間の業績推移!#REF!-'IR資料 (旧データ)'!G19</f>
        <v>#REF!</v>
      </c>
      <c r="H19" s="31" t="e">
        <f>過去１０年間の業績推移!#REF!-'IR資料 (旧データ)'!H19</f>
        <v>#REF!</v>
      </c>
      <c r="I19" s="31" t="e">
        <f>過去１０年間の業績推移!#REF!-'IR資料 (旧データ)'!I19</f>
        <v>#REF!</v>
      </c>
      <c r="J19" s="31" t="e">
        <f>過去１０年間の業績推移!#REF!-'IR資料 (旧データ)'!J19</f>
        <v>#REF!</v>
      </c>
      <c r="K19" s="30" t="e">
        <f>過去１０年間の業績推移!#REF!-'IR資料 (旧データ)'!K19</f>
        <v>#REF!</v>
      </c>
    </row>
    <row r="20" spans="1:11" s="27" customFormat="1" ht="16.5" customHeight="1">
      <c r="A20" s="37" t="s">
        <v>49</v>
      </c>
      <c r="B20" s="36" t="e">
        <f>過去１０年間の業績推移!#REF!-'IR資料 (旧データ)'!B20</f>
        <v>#REF!</v>
      </c>
      <c r="C20" s="35" t="e">
        <f>過去１０年間の業績推移!#REF!-'IR資料 (旧データ)'!C20</f>
        <v>#REF!</v>
      </c>
      <c r="D20" s="36" t="e">
        <f>過去１０年間の業績推移!#REF!-'IR資料 (旧データ)'!D20</f>
        <v>#REF!</v>
      </c>
      <c r="E20" s="36" t="e">
        <f>過去１０年間の業績推移!#REF!-'IR資料 (旧データ)'!E20</f>
        <v>#REF!</v>
      </c>
      <c r="F20" s="36" t="e">
        <f>過去１０年間の業績推移!#REF!-'IR資料 (旧データ)'!F20</f>
        <v>#REF!</v>
      </c>
      <c r="G20" s="35" t="e">
        <f>過去１０年間の業績推移!#REF!-'IR資料 (旧データ)'!G20</f>
        <v>#REF!</v>
      </c>
      <c r="H20" s="35" t="e">
        <f>過去１０年間の業績推移!#REF!-'IR資料 (旧データ)'!H20</f>
        <v>#REF!</v>
      </c>
      <c r="I20" s="35" t="e">
        <f>過去１０年間の業績推移!#REF!-'IR資料 (旧データ)'!I20</f>
        <v>#REF!</v>
      </c>
      <c r="J20" s="35" t="e">
        <f>過去１０年間の業績推移!#REF!-'IR資料 (旧データ)'!J20</f>
        <v>#REF!</v>
      </c>
      <c r="K20" s="34" t="e">
        <f>過去１０年間の業績推移!#REF!-'IR資料 (旧データ)'!K20</f>
        <v>#REF!</v>
      </c>
    </row>
    <row r="21" spans="1:11" s="27" customFormat="1" ht="16.5" customHeight="1">
      <c r="A21" s="33" t="s">
        <v>45</v>
      </c>
      <c r="B21" s="32" t="e">
        <f>過去１０年間の業績推移!#REF!-'IR資料 (旧データ)'!B21</f>
        <v>#REF!</v>
      </c>
      <c r="C21" s="31" t="e">
        <f>過去１０年間の業績推移!#REF!-'IR資料 (旧データ)'!C21</f>
        <v>#REF!</v>
      </c>
      <c r="D21" s="32" t="e">
        <f>過去１０年間の業績推移!#REF!-'IR資料 (旧データ)'!D21</f>
        <v>#REF!</v>
      </c>
      <c r="E21" s="32" t="e">
        <f>過去１０年間の業績推移!#REF!-'IR資料 (旧データ)'!E21</f>
        <v>#REF!</v>
      </c>
      <c r="F21" s="32" t="e">
        <f>過去１０年間の業績推移!#REF!-'IR資料 (旧データ)'!F21</f>
        <v>#REF!</v>
      </c>
      <c r="G21" s="31" t="e">
        <f>過去１０年間の業績推移!#REF!-'IR資料 (旧データ)'!G21</f>
        <v>#REF!</v>
      </c>
      <c r="H21" s="31" t="e">
        <f>過去１０年間の業績推移!#REF!-'IR資料 (旧データ)'!H21</f>
        <v>#REF!</v>
      </c>
      <c r="I21" s="31" t="e">
        <f>過去１０年間の業績推移!#REF!-'IR資料 (旧データ)'!I21</f>
        <v>#REF!</v>
      </c>
      <c r="J21" s="31" t="e">
        <f>過去１０年間の業績推移!#REF!-'IR資料 (旧データ)'!J21</f>
        <v>#REF!</v>
      </c>
      <c r="K21" s="30" t="e">
        <f>過去１０年間の業績推移!#REF!-'IR資料 (旧データ)'!K21</f>
        <v>#REF!</v>
      </c>
    </row>
    <row r="22" spans="1:11" s="27" customFormat="1" ht="16.5" customHeight="1">
      <c r="A22" s="37" t="s">
        <v>48</v>
      </c>
      <c r="B22" s="36" t="e">
        <f>過去１０年間の業績推移!#REF!-'IR資料 (旧データ)'!B22</f>
        <v>#REF!</v>
      </c>
      <c r="C22" s="35" t="e">
        <f>過去１０年間の業績推移!#REF!-'IR資料 (旧データ)'!C22</f>
        <v>#REF!</v>
      </c>
      <c r="D22" s="36" t="e">
        <f>過去１０年間の業績推移!#REF!-'IR資料 (旧データ)'!D22</f>
        <v>#REF!</v>
      </c>
      <c r="E22" s="36" t="e">
        <f>過去１０年間の業績推移!#REF!-'IR資料 (旧データ)'!E22</f>
        <v>#REF!</v>
      </c>
      <c r="F22" s="36" t="e">
        <f>過去１０年間の業績推移!#REF!-'IR資料 (旧データ)'!F22</f>
        <v>#REF!</v>
      </c>
      <c r="G22" s="35" t="e">
        <f>過去１０年間の業績推移!#REF!-'IR資料 (旧データ)'!G22</f>
        <v>#REF!</v>
      </c>
      <c r="H22" s="35" t="e">
        <f>過去１０年間の業績推移!#REF!-'IR資料 (旧データ)'!H22</f>
        <v>#REF!</v>
      </c>
      <c r="I22" s="35" t="e">
        <f>過去１０年間の業績推移!#REF!-'IR資料 (旧データ)'!I22</f>
        <v>#REF!</v>
      </c>
      <c r="J22" s="35" t="e">
        <f>過去１０年間の業績推移!#REF!-'IR資料 (旧データ)'!J22</f>
        <v>#REF!</v>
      </c>
      <c r="K22" s="34" t="e">
        <f>過去１０年間の業績推移!#REF!-'IR資料 (旧データ)'!K22</f>
        <v>#REF!</v>
      </c>
    </row>
    <row r="23" spans="1:11" s="27" customFormat="1" ht="16.5" customHeight="1">
      <c r="A23" s="33" t="s">
        <v>45</v>
      </c>
      <c r="B23" s="32" t="e">
        <f>過去１０年間の業績推移!#REF!-'IR資料 (旧データ)'!B23</f>
        <v>#REF!</v>
      </c>
      <c r="C23" s="31" t="e">
        <f>過去１０年間の業績推移!#REF!-'IR資料 (旧データ)'!C23</f>
        <v>#REF!</v>
      </c>
      <c r="D23" s="32" t="e">
        <f>過去１０年間の業績推移!#REF!-'IR資料 (旧データ)'!D23</f>
        <v>#REF!</v>
      </c>
      <c r="E23" s="32" t="e">
        <f>過去１０年間の業績推移!#REF!-'IR資料 (旧データ)'!E23</f>
        <v>#REF!</v>
      </c>
      <c r="F23" s="32" t="e">
        <f>過去１０年間の業績推移!#REF!-'IR資料 (旧データ)'!F23</f>
        <v>#REF!</v>
      </c>
      <c r="G23" s="31" t="e">
        <f>過去１０年間の業績推移!#REF!-'IR資料 (旧データ)'!G23</f>
        <v>#REF!</v>
      </c>
      <c r="H23" s="31" t="e">
        <f>過去１０年間の業績推移!#REF!-'IR資料 (旧データ)'!H23</f>
        <v>#REF!</v>
      </c>
      <c r="I23" s="31" t="e">
        <f>過去１０年間の業績推移!#REF!-'IR資料 (旧データ)'!I23</f>
        <v>#REF!</v>
      </c>
      <c r="J23" s="31" t="e">
        <f>過去１０年間の業績推移!#REF!-'IR資料 (旧データ)'!J23</f>
        <v>#REF!</v>
      </c>
      <c r="K23" s="30" t="e">
        <f>過去１０年間の業績推移!#REF!-'IR資料 (旧データ)'!K23</f>
        <v>#REF!</v>
      </c>
    </row>
    <row r="24" spans="1:11" s="27" customFormat="1" ht="16.5" customHeight="1">
      <c r="A24" s="37" t="s">
        <v>47</v>
      </c>
      <c r="B24" s="36" t="e">
        <f>過去１０年間の業績推移!#REF!-'IR資料 (旧データ)'!B24</f>
        <v>#REF!</v>
      </c>
      <c r="C24" s="35" t="e">
        <f>過去１０年間の業績推移!#REF!-'IR資料 (旧データ)'!C24</f>
        <v>#REF!</v>
      </c>
      <c r="D24" s="36" t="e">
        <f>過去１０年間の業績推移!#REF!-'IR資料 (旧データ)'!D24</f>
        <v>#REF!</v>
      </c>
      <c r="E24" s="36" t="e">
        <f>過去１０年間の業績推移!#REF!-'IR資料 (旧データ)'!E24</f>
        <v>#REF!</v>
      </c>
      <c r="F24" s="36" t="e">
        <f>過去１０年間の業績推移!#REF!-'IR資料 (旧データ)'!F24</f>
        <v>#REF!</v>
      </c>
      <c r="G24" s="35" t="e">
        <f>過去１０年間の業績推移!#REF!-'IR資料 (旧データ)'!G24</f>
        <v>#REF!</v>
      </c>
      <c r="H24" s="35" t="e">
        <f>過去１０年間の業績推移!#REF!-'IR資料 (旧データ)'!H24</f>
        <v>#REF!</v>
      </c>
      <c r="I24" s="35" t="e">
        <f>過去１０年間の業績推移!#REF!-'IR資料 (旧データ)'!I24</f>
        <v>#REF!</v>
      </c>
      <c r="J24" s="35" t="e">
        <f>過去１０年間の業績推移!#REF!-'IR資料 (旧データ)'!J24</f>
        <v>#REF!</v>
      </c>
      <c r="K24" s="34" t="e">
        <f>過去１０年間の業績推移!#REF!-'IR資料 (旧データ)'!K24</f>
        <v>#REF!</v>
      </c>
    </row>
    <row r="25" spans="1:11" s="27" customFormat="1" ht="16.5" customHeight="1">
      <c r="A25" s="33" t="s">
        <v>45</v>
      </c>
      <c r="B25" s="32" t="e">
        <f>過去１０年間の業績推移!#REF!-'IR資料 (旧データ)'!B25</f>
        <v>#REF!</v>
      </c>
      <c r="C25" s="31" t="e">
        <f>過去１０年間の業績推移!#REF!-'IR資料 (旧データ)'!C25</f>
        <v>#REF!</v>
      </c>
      <c r="D25" s="32" t="e">
        <f>過去１０年間の業績推移!#REF!-'IR資料 (旧データ)'!D25</f>
        <v>#REF!</v>
      </c>
      <c r="E25" s="32" t="e">
        <f>過去１０年間の業績推移!#REF!-'IR資料 (旧データ)'!E25</f>
        <v>#REF!</v>
      </c>
      <c r="F25" s="32" t="e">
        <f>過去１０年間の業績推移!#REF!-'IR資料 (旧データ)'!F25</f>
        <v>#REF!</v>
      </c>
      <c r="G25" s="31" t="e">
        <f>過去１０年間の業績推移!#REF!-'IR資料 (旧データ)'!G25</f>
        <v>#REF!</v>
      </c>
      <c r="H25" s="31" t="e">
        <f>過去１０年間の業績推移!#REF!-'IR資料 (旧データ)'!H25</f>
        <v>#REF!</v>
      </c>
      <c r="I25" s="31" t="e">
        <f>過去１０年間の業績推移!#REF!-'IR資料 (旧データ)'!I25</f>
        <v>#REF!</v>
      </c>
      <c r="J25" s="31" t="e">
        <f>過去１０年間の業績推移!#REF!-'IR資料 (旧データ)'!J25</f>
        <v>#REF!</v>
      </c>
      <c r="K25" s="30" t="e">
        <f>過去１０年間の業績推移!#REF!-'IR資料 (旧データ)'!K25</f>
        <v>#REF!</v>
      </c>
    </row>
    <row r="26" spans="1:11" s="27" customFormat="1" ht="16.5" customHeight="1">
      <c r="A26" s="37" t="s">
        <v>46</v>
      </c>
      <c r="B26" s="36" t="e">
        <f>過去１０年間の業績推移!#REF!-'IR資料 (旧データ)'!B26</f>
        <v>#REF!</v>
      </c>
      <c r="C26" s="35" t="e">
        <f>過去１０年間の業績推移!#REF!-'IR資料 (旧データ)'!C26</f>
        <v>#REF!</v>
      </c>
      <c r="D26" s="36" t="e">
        <f>過去１０年間の業績推移!#REF!-'IR資料 (旧データ)'!D26</f>
        <v>#REF!</v>
      </c>
      <c r="E26" s="36" t="e">
        <f>過去１０年間の業績推移!#REF!-'IR資料 (旧データ)'!E26</f>
        <v>#REF!</v>
      </c>
      <c r="F26" s="36" t="e">
        <f>過去１０年間の業績推移!#REF!-'IR資料 (旧データ)'!F26</f>
        <v>#REF!</v>
      </c>
      <c r="G26" s="35" t="e">
        <f>過去１０年間の業績推移!#REF!-'IR資料 (旧データ)'!G26</f>
        <v>#REF!</v>
      </c>
      <c r="H26" s="35" t="e">
        <f>過去１０年間の業績推移!#REF!-'IR資料 (旧データ)'!H26</f>
        <v>#REF!</v>
      </c>
      <c r="I26" s="35" t="e">
        <f>過去１０年間の業績推移!#REF!-'IR資料 (旧データ)'!I26</f>
        <v>#REF!</v>
      </c>
      <c r="J26" s="35" t="e">
        <f>過去１０年間の業績推移!#REF!-'IR資料 (旧データ)'!J26</f>
        <v>#REF!</v>
      </c>
      <c r="K26" s="34" t="e">
        <f>過去１０年間の業績推移!#REF!-'IR資料 (旧データ)'!K26</f>
        <v>#REF!</v>
      </c>
    </row>
    <row r="27" spans="1:11" s="27" customFormat="1" ht="16.5" customHeight="1">
      <c r="A27" s="33" t="s">
        <v>45</v>
      </c>
      <c r="B27" s="32" t="e">
        <f>過去１０年間の業績推移!#REF!-'IR資料 (旧データ)'!B27</f>
        <v>#REF!</v>
      </c>
      <c r="C27" s="31" t="e">
        <f>過去１０年間の業績推移!#REF!-'IR資料 (旧データ)'!C27</f>
        <v>#REF!</v>
      </c>
      <c r="D27" s="32" t="e">
        <f>過去１０年間の業績推移!#REF!-'IR資料 (旧データ)'!D27</f>
        <v>#REF!</v>
      </c>
      <c r="E27" s="32" t="e">
        <f>過去１０年間の業績推移!#REF!-'IR資料 (旧データ)'!E27</f>
        <v>#REF!</v>
      </c>
      <c r="F27" s="32" t="e">
        <f>過去１０年間の業績推移!#REF!-'IR資料 (旧データ)'!F27</f>
        <v>#REF!</v>
      </c>
      <c r="G27" s="31" t="e">
        <f>過去１０年間の業績推移!#REF!-'IR資料 (旧データ)'!G27</f>
        <v>#REF!</v>
      </c>
      <c r="H27" s="31" t="e">
        <f>過去１０年間の業績推移!#REF!-'IR資料 (旧データ)'!H27</f>
        <v>#REF!</v>
      </c>
      <c r="I27" s="31" t="e">
        <f>過去１０年間の業績推移!#REF!-'IR資料 (旧データ)'!I27</f>
        <v>#REF!</v>
      </c>
      <c r="J27" s="31" t="e">
        <f>過去１０年間の業績推移!#REF!-'IR資料 (旧データ)'!J27</f>
        <v>#REF!</v>
      </c>
      <c r="K27" s="30" t="e">
        <f>過去１０年間の業績推移!#REF!-'IR資料 (旧データ)'!K27</f>
        <v>#REF!</v>
      </c>
    </row>
    <row r="28" spans="1:11" s="27" customFormat="1" ht="16.5" customHeight="1">
      <c r="A28" s="13" t="s">
        <v>44</v>
      </c>
      <c r="B28" s="12" t="e">
        <f>過去１０年間の業績推移!#REF!-'IR資料 (旧データ)'!B28</f>
        <v>#REF!</v>
      </c>
      <c r="C28" s="26" t="e">
        <f>過去１０年間の業績推移!#REF!-'IR資料 (旧データ)'!C28</f>
        <v>#REF!</v>
      </c>
      <c r="D28" s="12" t="e">
        <f>過去１０年間の業績推移!#REF!-'IR資料 (旧データ)'!D28</f>
        <v>#REF!</v>
      </c>
      <c r="E28" s="12" t="e">
        <f>過去１０年間の業績推移!#REF!-'IR資料 (旧データ)'!E28</f>
        <v>#REF!</v>
      </c>
      <c r="F28" s="12" t="e">
        <f>過去１０年間の業績推移!#REF!-'IR資料 (旧データ)'!F28</f>
        <v>#REF!</v>
      </c>
      <c r="G28" s="26" t="e">
        <f>過去１０年間の業績推移!#REF!-'IR資料 (旧データ)'!G28</f>
        <v>#REF!</v>
      </c>
      <c r="H28" s="26" t="e">
        <f>過去１０年間の業績推移!#REF!-'IR資料 (旧データ)'!H28</f>
        <v>#REF!</v>
      </c>
      <c r="I28" s="26" t="e">
        <f>過去１０年間の業績推移!#REF!-'IR資料 (旧データ)'!I28</f>
        <v>#REF!</v>
      </c>
      <c r="J28" s="26" t="e">
        <f>過去１０年間の業績推移!#REF!-'IR資料 (旧データ)'!J28</f>
        <v>#REF!</v>
      </c>
      <c r="K28" s="11" t="e">
        <f>過去１０年間の業績推移!#REF!-'IR資料 (旧データ)'!K28</f>
        <v>#REF!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 t="e">
        <f>過去１０年間の業績推移!#REF!-'IR資料 (旧データ)'!B33</f>
        <v>#REF!</v>
      </c>
      <c r="C33" s="26" t="e">
        <f>過去１０年間の業績推移!#REF!-'IR資料 (旧データ)'!C33</f>
        <v>#REF!</v>
      </c>
      <c r="D33" s="12" t="e">
        <f>過去１０年間の業績推移!#REF!-'IR資料 (旧データ)'!D33</f>
        <v>#REF!</v>
      </c>
      <c r="E33" s="12" t="e">
        <f>過去１０年間の業績推移!#REF!-'IR資料 (旧データ)'!E33</f>
        <v>#REF!</v>
      </c>
      <c r="F33" s="12" t="e">
        <f>過去１０年間の業績推移!#REF!-'IR資料 (旧データ)'!F33</f>
        <v>#REF!</v>
      </c>
      <c r="G33" s="12" t="e">
        <f>過去１０年間の業績推移!#REF!-'IR資料 (旧データ)'!G33</f>
        <v>#REF!</v>
      </c>
      <c r="H33" s="12" t="e">
        <f>過去１０年間の業績推移!#REF!-'IR資料 (旧データ)'!H33</f>
        <v>#REF!</v>
      </c>
      <c r="I33" s="12" t="e">
        <f>過去１０年間の業績推移!#REF!-'IR資料 (旧データ)'!I33</f>
        <v>#REF!</v>
      </c>
      <c r="J33" s="12">
        <f>過去１０年間の業績推移!B21-'IR資料 (旧データ)'!J33</f>
        <v>-3326</v>
      </c>
      <c r="K33" s="11">
        <f>過去１０年間の業績推移!C21-'IR資料 (旧データ)'!K33</f>
        <v>41861.557999999997</v>
      </c>
    </row>
    <row r="34" spans="1:11" s="10" customFormat="1" ht="16.5" customHeight="1">
      <c r="A34" s="13" t="s">
        <v>41</v>
      </c>
      <c r="B34" s="12" t="e">
        <f>過去１０年間の業績推移!#REF!-'IR資料 (旧データ)'!B34</f>
        <v>#REF!</v>
      </c>
      <c r="C34" s="26" t="e">
        <f>過去１０年間の業績推移!#REF!-'IR資料 (旧データ)'!C34</f>
        <v>#REF!</v>
      </c>
      <c r="D34" s="12" t="e">
        <f>過去１０年間の業績推移!#REF!-'IR資料 (旧データ)'!D34</f>
        <v>#REF!</v>
      </c>
      <c r="E34" s="12" t="e">
        <f>過去１０年間の業績推移!#REF!-'IR資料 (旧データ)'!E34</f>
        <v>#REF!</v>
      </c>
      <c r="F34" s="12" t="e">
        <f>過去１０年間の業績推移!#REF!-'IR資料 (旧データ)'!F34</f>
        <v>#REF!</v>
      </c>
      <c r="G34" s="12" t="e">
        <f>過去１０年間の業績推移!#REF!-'IR資料 (旧データ)'!G34</f>
        <v>#REF!</v>
      </c>
      <c r="H34" s="12" t="e">
        <f>過去１０年間の業績推移!#REF!-'IR資料 (旧データ)'!H34</f>
        <v>#REF!</v>
      </c>
      <c r="I34" s="12" t="e">
        <f>過去１０年間の業績推移!#REF!-'IR資料 (旧データ)'!I34</f>
        <v>#REF!</v>
      </c>
      <c r="J34" s="12">
        <f>過去１０年間の業績推移!B22-'IR資料 (旧データ)'!J34</f>
        <v>13189.504000000001</v>
      </c>
      <c r="K34" s="11">
        <f>過去１０年間の業績推移!C22-'IR資料 (旧データ)'!K34</f>
        <v>20537.021999999997</v>
      </c>
    </row>
    <row r="35" spans="1:11" s="10" customFormat="1" ht="16.5" customHeight="1">
      <c r="A35" s="13" t="s">
        <v>40</v>
      </c>
      <c r="B35" s="12" t="e">
        <f>過去１０年間の業績推移!#REF!-'IR資料 (旧データ)'!B35</f>
        <v>#REF!</v>
      </c>
      <c r="C35" s="26" t="e">
        <f>過去１０年間の業績推移!#REF!-'IR資料 (旧データ)'!C35</f>
        <v>#REF!</v>
      </c>
      <c r="D35" s="12" t="e">
        <f>過去１０年間の業績推移!#REF!-'IR資料 (旧データ)'!D35</f>
        <v>#REF!</v>
      </c>
      <c r="E35" s="12" t="e">
        <f>過去１０年間の業績推移!#REF!-'IR資料 (旧データ)'!E35</f>
        <v>#REF!</v>
      </c>
      <c r="F35" s="12" t="e">
        <f>過去１０年間の業績推移!#REF!-'IR資料 (旧データ)'!F35</f>
        <v>#REF!</v>
      </c>
      <c r="G35" s="12" t="e">
        <f>過去１０年間の業績推移!#REF!-'IR資料 (旧データ)'!G35</f>
        <v>#REF!</v>
      </c>
      <c r="H35" s="12" t="e">
        <f>過去１０年間の業績推移!#REF!-'IR資料 (旧データ)'!H35</f>
        <v>#REF!</v>
      </c>
      <c r="I35" s="12" t="e">
        <f>過去１０年間の業績推移!#REF!-'IR資料 (旧データ)'!I35</f>
        <v>#REF!</v>
      </c>
      <c r="J35" s="12">
        <f>過去１０年間の業績推移!B23-'IR資料 (旧データ)'!J35</f>
        <v>10901</v>
      </c>
      <c r="K35" s="11">
        <f>過去１０年間の業績推移!C23-'IR資料 (旧データ)'!K35</f>
        <v>14170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 t="e">
        <f>過去１０年間の業績推移!#REF!-'IR資料 (旧データ)'!B40</f>
        <v>#REF!</v>
      </c>
      <c r="C40" s="12" t="e">
        <f>過去１０年間の業績推移!#REF!-'IR資料 (旧データ)'!C40</f>
        <v>#REF!</v>
      </c>
      <c r="D40" s="12" t="e">
        <f>過去１０年間の業績推移!#REF!-'IR資料 (旧データ)'!D40</f>
        <v>#REF!</v>
      </c>
      <c r="E40" s="12" t="e">
        <f>過去１０年間の業績推移!#REF!-'IR資料 (旧データ)'!E40</f>
        <v>#REF!</v>
      </c>
      <c r="F40" s="12" t="e">
        <f>過去１０年間の業績推移!#REF!-'IR資料 (旧データ)'!F40</f>
        <v>#REF!</v>
      </c>
      <c r="G40" s="12" t="e">
        <f>過去１０年間の業績推移!#REF!-'IR資料 (旧データ)'!G40</f>
        <v>#REF!</v>
      </c>
      <c r="H40" s="12" t="e">
        <f>過去１０年間の業績推移!#REF!-'IR資料 (旧データ)'!H40</f>
        <v>#REF!</v>
      </c>
      <c r="I40" s="12" t="e">
        <f>過去１０年間の業績推移!#REF!-'IR資料 (旧データ)'!I40</f>
        <v>#REF!</v>
      </c>
      <c r="J40" s="12">
        <f>過去１０年間の業績推移!B29-'IR資料 (旧データ)'!J40</f>
        <v>-18411</v>
      </c>
      <c r="K40" s="11">
        <f>過去１０年間の業績推移!C29-'IR資料 (旧データ)'!K40</f>
        <v>60440</v>
      </c>
    </row>
    <row r="41" spans="1:11" s="10" customFormat="1" ht="16.5" customHeight="1">
      <c r="A41" s="13" t="s">
        <v>37</v>
      </c>
      <c r="B41" s="12" t="e">
        <f>過去１０年間の業績推移!#REF!-'IR資料 (旧データ)'!B41</f>
        <v>#REF!</v>
      </c>
      <c r="C41" s="12" t="e">
        <f>過去１０年間の業績推移!#REF!-'IR資料 (旧データ)'!C41</f>
        <v>#REF!</v>
      </c>
      <c r="D41" s="12" t="e">
        <f>過去１０年間の業績推移!#REF!-'IR資料 (旧データ)'!D41</f>
        <v>#REF!</v>
      </c>
      <c r="E41" s="12" t="e">
        <f>過去１０年間の業績推移!#REF!-'IR資料 (旧データ)'!E41</f>
        <v>#REF!</v>
      </c>
      <c r="F41" s="12" t="e">
        <f>過去１０年間の業績推移!#REF!-'IR資料 (旧データ)'!F41</f>
        <v>#REF!</v>
      </c>
      <c r="G41" s="12" t="e">
        <f>過去１０年間の業績推移!#REF!-'IR資料 (旧データ)'!G41</f>
        <v>#REF!</v>
      </c>
      <c r="H41" s="12" t="e">
        <f>過去１０年間の業績推移!#REF!-'IR資料 (旧データ)'!H41</f>
        <v>#REF!</v>
      </c>
      <c r="I41" s="12" t="e">
        <f>過去１０年間の業績推移!#REF!-'IR資料 (旧データ)'!I41</f>
        <v>#REF!</v>
      </c>
      <c r="J41" s="12">
        <f>過去１０年間の業績推移!B30-'IR資料 (旧データ)'!J41</f>
        <v>52624</v>
      </c>
      <c r="K41" s="11">
        <f>過去１０年間の業績推移!C30-'IR資料 (旧データ)'!K41</f>
        <v>-32199</v>
      </c>
    </row>
    <row r="42" spans="1:11" s="10" customFormat="1" ht="16.5" customHeight="1">
      <c r="A42" s="13" t="s">
        <v>36</v>
      </c>
      <c r="B42" s="12" t="e">
        <f>過去１０年間の業績推移!#REF!-'IR資料 (旧データ)'!B42</f>
        <v>#REF!</v>
      </c>
      <c r="C42" s="12" t="e">
        <f>過去１０年間の業績推移!#REF!-'IR資料 (旧データ)'!C42</f>
        <v>#REF!</v>
      </c>
      <c r="D42" s="12" t="e">
        <f>過去１０年間の業績推移!#REF!-'IR資料 (旧データ)'!D42</f>
        <v>#REF!</v>
      </c>
      <c r="E42" s="12" t="e">
        <f>過去１０年間の業績推移!#REF!-'IR資料 (旧データ)'!E42</f>
        <v>#REF!</v>
      </c>
      <c r="F42" s="12" t="e">
        <f>過去１０年間の業績推移!#REF!-'IR資料 (旧データ)'!F42</f>
        <v>#REF!</v>
      </c>
      <c r="G42" s="12" t="e">
        <f>過去１０年間の業績推移!#REF!-'IR資料 (旧データ)'!G42</f>
        <v>#REF!</v>
      </c>
      <c r="H42" s="12" t="e">
        <f>過去１０年間の業績推移!#REF!-'IR資料 (旧データ)'!H42</f>
        <v>#REF!</v>
      </c>
      <c r="I42" s="12" t="e">
        <f>過去１０年間の業績推移!#REF!-'IR資料 (旧データ)'!I42</f>
        <v>#REF!</v>
      </c>
      <c r="J42" s="12">
        <f>過去１０年間の業績推移!B31-'IR資料 (旧データ)'!J42</f>
        <v>-80625</v>
      </c>
      <c r="K42" s="11">
        <f>過去１０年間の業績推移!C31-'IR資料 (旧データ)'!K42</f>
        <v>-5696</v>
      </c>
    </row>
    <row r="43" spans="1:11" s="10" customFormat="1" ht="16.5" customHeight="1">
      <c r="A43" s="13" t="s">
        <v>35</v>
      </c>
      <c r="B43" s="12" t="e">
        <f>過去１０年間の業績推移!#REF!-'IR資料 (旧データ)'!B43</f>
        <v>#REF!</v>
      </c>
      <c r="C43" s="12" t="e">
        <f>過去１０年間の業績推移!#REF!-'IR資料 (旧データ)'!C43</f>
        <v>#REF!</v>
      </c>
      <c r="D43" s="12" t="e">
        <f>過去１０年間の業績推移!#REF!-'IR資料 (旧データ)'!D43</f>
        <v>#REF!</v>
      </c>
      <c r="E43" s="12" t="e">
        <f>過去１０年間の業績推移!#REF!-'IR資料 (旧データ)'!E43</f>
        <v>#REF!</v>
      </c>
      <c r="F43" s="12" t="e">
        <f>過去１０年間の業績推移!#REF!-'IR資料 (旧データ)'!F43</f>
        <v>#REF!</v>
      </c>
      <c r="G43" s="12" t="e">
        <f>過去１０年間の業績推移!#REF!-'IR資料 (旧データ)'!G43</f>
        <v>#REF!</v>
      </c>
      <c r="H43" s="12" t="e">
        <f>過去１０年間の業績推移!#REF!-'IR資料 (旧データ)'!H43</f>
        <v>#REF!</v>
      </c>
      <c r="I43" s="12" t="e">
        <f>過去１０年間の業績推移!#REF!-'IR資料 (旧データ)'!I43</f>
        <v>#REF!</v>
      </c>
      <c r="J43" s="12">
        <f>過去１０年間の業績推移!B32-'IR資料 (旧データ)'!J43</f>
        <v>34213</v>
      </c>
      <c r="K43" s="11">
        <f>過去１０年間の業績推移!C32-'IR資料 (旧データ)'!K43</f>
        <v>28241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 t="e">
        <f>過去１０年間の業績推移!#REF!-'IR資料 (旧データ)'!B48</f>
        <v>#REF!</v>
      </c>
      <c r="C48" s="12" t="e">
        <f>過去１０年間の業績推移!#REF!-'IR資料 (旧データ)'!C48</f>
        <v>#REF!</v>
      </c>
      <c r="D48" s="12" t="e">
        <f>過去１０年間の業績推移!#REF!-'IR資料 (旧データ)'!D48</f>
        <v>#REF!</v>
      </c>
      <c r="E48" s="12" t="e">
        <f>過去１０年間の業績推移!#REF!-'IR資料 (旧データ)'!E48</f>
        <v>#REF!</v>
      </c>
      <c r="F48" s="12" t="e">
        <f>過去１０年間の業績推移!#REF!-'IR資料 (旧データ)'!F48</f>
        <v>#REF!</v>
      </c>
      <c r="G48" s="12" t="e">
        <f>過去１０年間の業績推移!#REF!-'IR資料 (旧データ)'!G48</f>
        <v>#REF!</v>
      </c>
      <c r="H48" s="12" t="e">
        <f>過去１０年間の業績推移!#REF!-'IR資料 (旧データ)'!H48</f>
        <v>#REF!</v>
      </c>
      <c r="I48" s="12" t="e">
        <f>過去１０年間の業績推移!#REF!-'IR資料 (旧データ)'!I48</f>
        <v>#REF!</v>
      </c>
      <c r="J48" s="12">
        <f>過去１０年間の業績推移!B38-'IR資料 (旧データ)'!J48</f>
        <v>351923</v>
      </c>
      <c r="K48" s="11">
        <f>過去１０年間の業績推移!C38-'IR資料 (旧データ)'!K48</f>
        <v>210718</v>
      </c>
    </row>
    <row r="49" spans="1:11" s="10" customFormat="1" ht="16.5" customHeight="1">
      <c r="A49" s="13" t="s">
        <v>30</v>
      </c>
      <c r="B49" s="12" t="e">
        <f>過去１０年間の業績推移!#REF!-'IR資料 (旧データ)'!B49</f>
        <v>#REF!</v>
      </c>
      <c r="C49" s="12" t="e">
        <f>過去１０年間の業績推移!#REF!-'IR資料 (旧データ)'!C49</f>
        <v>#REF!</v>
      </c>
      <c r="D49" s="12" t="e">
        <f>過去１０年間の業績推移!#REF!-'IR資料 (旧データ)'!D49</f>
        <v>#REF!</v>
      </c>
      <c r="E49" s="12" t="e">
        <f>過去１０年間の業績推移!#REF!-'IR資料 (旧データ)'!E49</f>
        <v>#REF!</v>
      </c>
      <c r="F49" s="12" t="e">
        <f>過去１０年間の業績推移!#REF!-'IR資料 (旧データ)'!F49</f>
        <v>#REF!</v>
      </c>
      <c r="G49" s="12" t="e">
        <f>過去１０年間の業績推移!#REF!-'IR資料 (旧データ)'!G49</f>
        <v>#REF!</v>
      </c>
      <c r="H49" s="12" t="e">
        <f>過去１０年間の業績推移!#REF!-'IR資料 (旧データ)'!H49</f>
        <v>#REF!</v>
      </c>
      <c r="I49" s="12" t="e">
        <f>過去１０年間の業績推移!#REF!-'IR資料 (旧データ)'!I49</f>
        <v>#REF!</v>
      </c>
      <c r="J49" s="12">
        <f>過去１０年間の業績推移!B39-'IR資料 (旧データ)'!J49</f>
        <v>329319</v>
      </c>
      <c r="K49" s="11">
        <f>過去１０年間の業績推移!C39-'IR資料 (旧データ)'!K49</f>
        <v>244922</v>
      </c>
    </row>
    <row r="50" spans="1:11" s="6" customFormat="1" ht="16.5" customHeight="1">
      <c r="A50" s="9" t="s">
        <v>29</v>
      </c>
      <c r="B50" s="8" t="e">
        <f>過去１０年間の業績推移!#REF!-'IR資料 (旧データ)'!B50</f>
        <v>#REF!</v>
      </c>
      <c r="C50" s="8" t="e">
        <f>過去１０年間の業績推移!#REF!-'IR資料 (旧データ)'!C50</f>
        <v>#REF!</v>
      </c>
      <c r="D50" s="8" t="e">
        <f>過去１０年間の業績推移!#REF!-'IR資料 (旧データ)'!D50</f>
        <v>#REF!</v>
      </c>
      <c r="E50" s="8" t="e">
        <f>過去１０年間の業績推移!#REF!-'IR資料 (旧データ)'!E50</f>
        <v>#REF!</v>
      </c>
      <c r="F50" s="8" t="e">
        <f>過去１０年間の業績推移!#REF!-'IR資料 (旧データ)'!F50</f>
        <v>#REF!</v>
      </c>
      <c r="G50" s="8" t="e">
        <f>過去１０年間の業績推移!#REF!-'IR資料 (旧データ)'!G50</f>
        <v>#REF!</v>
      </c>
      <c r="H50" s="8" t="e">
        <f>過去１０年間の業績推移!#REF!-'IR資料 (旧データ)'!H50</f>
        <v>#REF!</v>
      </c>
      <c r="I50" s="8" t="e">
        <f>過去１０年間の業績推移!#REF!-'IR資料 (旧データ)'!I50</f>
        <v>#REF!</v>
      </c>
      <c r="J50" s="8">
        <f>過去１０年間の業績推移!B40-'IR資料 (旧データ)'!J50</f>
        <v>0.13558646114000467</v>
      </c>
      <c r="K50" s="7">
        <f>過去１０年間の業績推移!C40-'IR資料 (旧データ)'!K50</f>
        <v>0.11000000000000004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7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遡及・組替年表</vt:lpstr>
      <vt:lpstr>売上高＆純利益チェック</vt:lpstr>
      <vt:lpstr>別紙まとめ</vt:lpstr>
      <vt:lpstr>過去１０年間の業績推移</vt:lpstr>
      <vt:lpstr>IR資料（再検資料）</vt:lpstr>
      <vt:lpstr>IR資料 (旧データ)</vt:lpstr>
      <vt:lpstr>IR資料 (確認用)</vt:lpstr>
      <vt:lpstr>'IR資料 (確認用)'!Print_Area</vt:lpstr>
      <vt:lpstr>'IR資料 (旧データ)'!Print_Area</vt:lpstr>
      <vt:lpstr>'IR資料（再検資料）'!Print_Area</vt:lpstr>
      <vt:lpstr>過去１０年間の業績推移!Print_Area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J100087007</dc:creator>
  <cp:lastModifiedBy>Windows ユーザー</cp:lastModifiedBy>
  <cp:lastPrinted>2020-04-30T01:14:23Z</cp:lastPrinted>
  <dcterms:created xsi:type="dcterms:W3CDTF">2013-06-07T12:21:04Z</dcterms:created>
  <dcterms:modified xsi:type="dcterms:W3CDTF">2024-10-24T02:45:57Z</dcterms:modified>
</cp:coreProperties>
</file>